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63D51FE0-0F54-47F4-ACDD-8E22E4F589C6}"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34" l="1"/>
  <c r="J5" i="34"/>
  <c r="I6" i="34"/>
  <c r="J6" i="34"/>
  <c r="I7" i="34"/>
  <c r="J7" i="34"/>
  <c r="I8" i="34"/>
  <c r="J8" i="34"/>
  <c r="I9" i="34"/>
  <c r="J9" i="34"/>
  <c r="I10" i="34"/>
  <c r="J10" i="34"/>
  <c r="I11" i="34"/>
  <c r="J11" i="34"/>
  <c r="I12" i="34"/>
  <c r="J12" i="34"/>
  <c r="I13" i="34"/>
  <c r="J13" i="34"/>
  <c r="I14" i="34"/>
  <c r="J14" i="34"/>
  <c r="I15" i="34"/>
  <c r="J15" i="34"/>
  <c r="I16" i="34"/>
  <c r="J16" i="34"/>
  <c r="I17" i="34"/>
  <c r="J17" i="34"/>
  <c r="I18" i="34"/>
  <c r="J18" i="34"/>
  <c r="I19" i="34"/>
  <c r="J19" i="34"/>
  <c r="I20" i="34"/>
  <c r="J20" i="34"/>
  <c r="I21" i="34"/>
  <c r="J21" i="34"/>
  <c r="I22" i="34"/>
  <c r="J22" i="34"/>
  <c r="I23" i="34"/>
  <c r="J23" i="34"/>
  <c r="I24" i="34"/>
  <c r="J24" i="34"/>
  <c r="I25" i="34"/>
  <c r="J25" i="34"/>
  <c r="I26" i="34"/>
  <c r="J26" i="34"/>
  <c r="F5" i="34"/>
  <c r="G5" i="34"/>
  <c r="F6" i="34"/>
  <c r="G6" i="34"/>
  <c r="F7" i="34"/>
  <c r="G7" i="34"/>
  <c r="F8" i="34"/>
  <c r="G8" i="34"/>
  <c r="F9" i="34"/>
  <c r="G9" i="34"/>
  <c r="F10" i="34"/>
  <c r="G10" i="34"/>
  <c r="F11" i="34"/>
  <c r="G11" i="34"/>
  <c r="F12" i="34"/>
  <c r="G12" i="34"/>
  <c r="F13" i="34"/>
  <c r="G13" i="34"/>
  <c r="F14" i="34"/>
  <c r="G14" i="34"/>
  <c r="F15" i="34"/>
  <c r="G15" i="34"/>
  <c r="F16" i="34"/>
  <c r="G16" i="34"/>
  <c r="F17" i="34"/>
  <c r="G17" i="34"/>
  <c r="F18" i="34"/>
  <c r="G18" i="34"/>
  <c r="F19" i="34"/>
  <c r="G19" i="34"/>
  <c r="F20" i="34"/>
  <c r="G20" i="34"/>
  <c r="F21" i="34"/>
  <c r="G21" i="34"/>
  <c r="F22" i="34"/>
  <c r="G22" i="34"/>
  <c r="F23" i="34"/>
  <c r="G23" i="34"/>
  <c r="F24" i="34"/>
  <c r="G24" i="34"/>
  <c r="F25" i="34"/>
  <c r="G25" i="34"/>
  <c r="F26" i="34"/>
  <c r="G26" i="34"/>
  <c r="C5" i="34"/>
  <c r="D5" i="34"/>
  <c r="C6" i="34"/>
  <c r="D6" i="34"/>
  <c r="C7" i="34"/>
  <c r="D7" i="34"/>
  <c r="C8" i="34"/>
  <c r="D8" i="34"/>
  <c r="C9" i="34"/>
  <c r="D9" i="34"/>
  <c r="C10" i="34"/>
  <c r="D10" i="34"/>
  <c r="C11" i="34"/>
  <c r="D11" i="34"/>
  <c r="C12" i="34"/>
  <c r="D12" i="34"/>
  <c r="C13" i="34"/>
  <c r="D13" i="34"/>
  <c r="C14" i="34"/>
  <c r="D14" i="34"/>
  <c r="C15" i="34"/>
  <c r="D15" i="34"/>
  <c r="C16" i="34"/>
  <c r="D16" i="34"/>
  <c r="C17" i="34"/>
  <c r="D17" i="34"/>
  <c r="C18" i="34"/>
  <c r="D18" i="34"/>
  <c r="C19" i="34"/>
  <c r="D19" i="34"/>
  <c r="C20" i="34"/>
  <c r="D20" i="34"/>
  <c r="C21" i="34"/>
  <c r="D21" i="34"/>
  <c r="C22" i="34"/>
  <c r="D22" i="34"/>
  <c r="C23" i="34"/>
  <c r="D23" i="34"/>
  <c r="C24" i="34"/>
  <c r="D24" i="34"/>
  <c r="C25" i="34"/>
  <c r="D25" i="34"/>
  <c r="C26" i="34"/>
  <c r="D26" i="34"/>
  <c r="J4" i="34"/>
  <c r="I4" i="34"/>
  <c r="G4" i="34"/>
  <c r="F4" i="34"/>
  <c r="D4" i="34"/>
  <c r="C4" i="34"/>
  <c r="I27" i="34"/>
  <c r="G27" i="34"/>
  <c r="F27" i="34"/>
  <c r="G21" i="3"/>
  <c r="H21" i="3"/>
  <c r="G22" i="3"/>
  <c r="H22" i="3"/>
  <c r="G23" i="3"/>
  <c r="H23" i="3"/>
  <c r="G24" i="3"/>
  <c r="H24" i="3"/>
  <c r="G25" i="3"/>
  <c r="H25" i="3"/>
  <c r="G26" i="3"/>
  <c r="H26" i="3"/>
  <c r="G27" i="3"/>
  <c r="H27" i="3"/>
  <c r="G28" i="3"/>
  <c r="H28" i="3"/>
  <c r="G29" i="3"/>
  <c r="H29" i="3"/>
  <c r="H20" i="3"/>
  <c r="G20" i="3"/>
  <c r="F25" i="3"/>
  <c r="F26" i="3"/>
  <c r="F27" i="3"/>
  <c r="F28" i="3"/>
  <c r="F29" i="3"/>
  <c r="F22" i="3"/>
  <c r="F23" i="3"/>
  <c r="F24" i="3"/>
  <c r="F21" i="3"/>
  <c r="F20" i="3"/>
  <c r="A27" i="34"/>
  <c r="H11" i="3"/>
  <c r="H10" i="3"/>
  <c r="H9" i="3"/>
  <c r="H8" i="3"/>
  <c r="H7" i="3"/>
  <c r="H6" i="3"/>
  <c r="G11" i="3"/>
  <c r="G10" i="3"/>
  <c r="G9" i="3"/>
  <c r="G8" i="3"/>
  <c r="G7" i="3"/>
  <c r="G6" i="3"/>
  <c r="F11" i="3"/>
  <c r="F10" i="3"/>
  <c r="F9" i="3"/>
  <c r="F8" i="3"/>
  <c r="F7" i="3"/>
  <c r="F6" i="3"/>
  <c r="P29" i="3"/>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J27" i="34"/>
  <c r="H27" i="34"/>
  <c r="E27" i="34"/>
  <c r="D27" i="34"/>
  <c r="C27" i="34"/>
  <c r="B27" i="34"/>
  <c r="H26" i="34"/>
  <c r="E26" i="34"/>
  <c r="B26" i="34"/>
  <c r="H25" i="34"/>
  <c r="E25" i="34"/>
  <c r="B25" i="34"/>
  <c r="H24" i="34"/>
  <c r="E24" i="34"/>
  <c r="B24" i="34"/>
  <c r="H23" i="34"/>
  <c r="E23" i="34"/>
  <c r="B23" i="34"/>
  <c r="H22" i="34"/>
  <c r="E22" i="34"/>
  <c r="B22" i="34"/>
  <c r="H21" i="34"/>
  <c r="E21" i="34"/>
  <c r="B21" i="34"/>
  <c r="H20" i="34"/>
  <c r="E20" i="34"/>
  <c r="B20" i="34"/>
  <c r="H19" i="34"/>
  <c r="E19" i="34"/>
  <c r="B19" i="34"/>
  <c r="H18" i="34"/>
  <c r="E18" i="34"/>
  <c r="B18" i="34"/>
  <c r="H17" i="34"/>
  <c r="E17" i="34"/>
  <c r="B17" i="34"/>
  <c r="H16" i="34"/>
  <c r="E16" i="34"/>
  <c r="B16" i="34"/>
  <c r="H15" i="34"/>
  <c r="E15" i="34"/>
  <c r="B15" i="34"/>
  <c r="H14" i="34"/>
  <c r="E14" i="34"/>
  <c r="B14" i="34"/>
  <c r="H13" i="34"/>
  <c r="E13" i="34"/>
  <c r="B13" i="34"/>
  <c r="H12" i="34"/>
  <c r="E12" i="34"/>
  <c r="B12" i="34"/>
  <c r="H11" i="34"/>
  <c r="E11" i="34"/>
  <c r="B11" i="34"/>
  <c r="H10" i="34"/>
  <c r="E10" i="34"/>
  <c r="B10" i="34"/>
  <c r="H9" i="34"/>
  <c r="E9" i="34"/>
  <c r="B9" i="34"/>
  <c r="H8" i="34"/>
  <c r="E8" i="34"/>
  <c r="B8" i="34"/>
  <c r="H7" i="34"/>
  <c r="E7" i="34"/>
  <c r="B7" i="34"/>
  <c r="H6" i="34"/>
  <c r="E6" i="34"/>
  <c r="B6" i="34"/>
  <c r="H5" i="34"/>
  <c r="E5" i="34"/>
  <c r="B5" i="34"/>
  <c r="H4" i="34"/>
  <c r="E4" i="34"/>
  <c r="B4" i="34"/>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E17" i="3"/>
  <c r="E15" i="3"/>
  <c r="B3" i="3"/>
  <c r="C10" i="3"/>
  <c r="E10" i="3" s="1"/>
  <c r="C9" i="3"/>
  <c r="E9" i="3" s="1"/>
  <c r="C8" i="3"/>
  <c r="E8" i="3" s="1"/>
  <c r="C7" i="3"/>
  <c r="C6" i="3"/>
  <c r="E6" i="3" s="1"/>
  <c r="E7" i="3"/>
  <c r="C11" i="3"/>
  <c r="E11" i="3" s="1"/>
  <c r="B1" i="3"/>
  <c r="I28" i="34" l="1"/>
  <c r="E28" i="34"/>
  <c r="H28" i="34"/>
  <c r="B28" i="34"/>
  <c r="G28" i="34"/>
  <c r="C28" i="34"/>
  <c r="D28" i="34"/>
  <c r="J28" i="34"/>
  <c r="F28" i="34"/>
  <c r="G38" i="3"/>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<sst xmlns="http://schemas.openxmlformats.org/spreadsheetml/2006/main" count="2187" uniqueCount="477">
  <si>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</si>
  <si>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</si>
  <si>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</si>
  <si>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</si>
  <si>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</si>
  <si>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</si>
  <si>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</si>
  <si>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</si>
  <si>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</si>
  <si>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</si>
  <si>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</si>
  <si>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</si>
  <si>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</si>
  <si>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</si>
  <si>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</si>
  <si>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</si>
  <si>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</si>
  <si>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</si>
  <si>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</si>
  <si>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</si>
  <si>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</si>
  <si>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</si>
  <si>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</si>
  <si>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</si>
  <si>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</si>
  <si>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</si>
  <si>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</si>
  <si>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</si>
  <si>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</si>
  <si>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</si>
  <si>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</si>
  <si>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</si>
  <si>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</si>
  <si>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</si>
  <si>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</si>
  <si>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</si>
  <si>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</si>
  <si>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</si>
  <si>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</si>
  <si>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</si>
  <si>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</si>
  <si>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</si>
  <si>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</si>
  <si>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</si>
  <si>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</si>
  <si>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</si>
  <si>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</si>
  <si>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</si>
  <si>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</si>
  <si>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</si>
  <si>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</si>
  <si>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</si>
  <si>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</si>
  <si>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</si>
  <si>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</si>
  <si>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</si>
  <si>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</si>
  <si>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</si>
  <si>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</si>
  <si>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</si>
  <si>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</si>
  <si>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</si>
  <si>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</si>
  <si>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</si>
  <si>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</si>
  <si>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</si>
  <si>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</si>
  <si>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</si>
  <si>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</si>
  <si>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</si>
  <si>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</si>
  <si>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</si>
  <si>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</si>
  <si>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</si>
  <si>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</si>
  <si>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</si>
  <si>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</si>
  <si>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</si>
  <si>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</si>
  <si>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</si>
  <si>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</si>
  <si>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</si>
  <si>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</si>
  <si>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</si>
  <si>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</si>
  <si>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</si>
  <si>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</si>
  <si>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</si>
  <si>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</si>
  <si>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</si>
  <si>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</si>
  <si>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</si>
  <si>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</si>
  <si>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</si>
  <si>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</si>
  <si>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</si>
  <si>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</si>
  <si>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</si>
  <si>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</si>
  <si>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</si>
  <si>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</si>
  <si>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</si>
  <si>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</si>
  <si>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</si>
  <si>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</si>
  <si>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</si>
  <si>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</si>
  <si>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</si>
  <si>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</si>
  <si>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</si>
  <si>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</si>
  <si>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</si>
  <si>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</si>
  <si>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</si>
  <si>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</si>
  <si>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</si>
  <si>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</si>
  <si>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</si>
  <si>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</si>
  <si>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</si>
  <si>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</si>
  <si>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</si>
  <si>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</si>
  <si>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</si>
  <si>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</si>
  <si>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</si>
  <si>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</si>
  <si>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</si>
  <si>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</si>
  <si>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</si>
  <si>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</si>
  <si>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</si>
  <si>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</si>
  <si>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</si>
  <si>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</si>
  <si>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</si>
  <si>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</si>
  <si>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</si>
  <si>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</si>
  <si>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</si>
  <si>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</si>
  <si>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</si>
  <si>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</si>
  <si>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</si>
  <si>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</si>
  <si>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</si>
  <si>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</si>
  <si>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</si>
  <si>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</si>
  <si>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</si>
  <si>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</si>
  <si>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</si>
  <si>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</si>
  <si>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</si>
  <si>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</si>
  <si>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</si>
  <si>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</si>
  <si>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</si>
  <si>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</si>
  <si>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</si>
  <si>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</si>
  <si>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</si>
  <si>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</si>
  <si>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</si>
  <si>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</si>
  <si>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</si>
  <si>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</si>
  <si>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</si>
  <si>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</si>
  <si>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</si>
  <si>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</si>
  <si>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</si>
  <si>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</si>
  <si>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</si>
  <si>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</si>
  <si>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</si>
  <si>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</si>
  <si>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</si>
  <si>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</si>
  <si>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</si>
  <si>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</si>
  <si>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</si>
  <si>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</si>
  <si>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</si>
  <si>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</si>
  <si>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</si>
  <si>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</si>
  <si>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</si>
  <si>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</si>
  <si>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</si>
  <si>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</si>
  <si>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</si>
  <si>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</si>
  <si>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</si>
  <si>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</si>
  <si>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</si>
  <si>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</si>
  <si>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</si>
  <si>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</si>
  <si>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</si>
  <si>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</si>
  <si>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</si>
  <si>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</si>
  <si>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</si>
  <si>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</si>
  <si>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</si>
  <si>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</si>
  <si>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</si>
  <si>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</si>
  <si>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</si>
  <si>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</si>
  <si>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</si>
  <si>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</si>
  <si>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</si>
  <si>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</si>
  <si>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</si>
  <si>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</si>
  <si>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</si>
  <si>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</si>
  <si>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</si>
  <si>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</si>
  <si>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</si>
  <si>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</si>
  <si>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</si>
  <si>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</si>
  <si>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</si>
  <si>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</si>
  <si>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</si>
  <si>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</si>
  <si>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</si>
  <si>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</si>
  <si>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</si>
  <si>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</si>
  <si>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</si>
  <si>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</si>
  <si>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(1,3)</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</si>
  <si>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</si>
  <si>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</si>
  <si>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</si>
  <si>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</si>
  <si>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</si>
  <si>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</si>
  <si>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</si>
  <si>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</si>
  <si>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</si>
  <si>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</si>
  <si>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</si>
  <si>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</si>
  <si>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</si>
  <si>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</si>
  <si>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</si>
  <si>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</si>
  <si>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</si>
  <si>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</si>
  <si>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</si>
  <si>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</si>
  <si>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</si>
  <si>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</si>
  <si>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</si>
  <si>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</si>
  <si>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</si>
  <si>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</si>
  <si>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</si>
  <si>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</si>
  <si>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</si>
  <si>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</si>
  <si>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</si>
  <si>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</si>
  <si>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</si>
  <si>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</si>
  <si>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</si>
  <si>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</si>
  <si>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</si>
  <si>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(b)</t>
  </si>
  <si>
    <t>(1,2,b)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</si>
  <si>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</si>
  <si>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</si>
  <si>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</si>
  <si>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</si>
  <si>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</si>
  <si>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</si>
  <si>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</si>
  <si>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</si>
  <si>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</si>
  <si>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</si>
  <si>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</si>
  <si>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</si>
  <si>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</si>
  <si>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</si>
  <si>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</si>
  <si>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</si>
  <si>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</si>
  <si>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</si>
  <si>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</si>
  <si>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</si>
  <si>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</si>
  <si>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</si>
  <si>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</si>
  <si>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</si>
  <si>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</si>
  <si>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</si>
  <si>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</si>
  <si>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</si>
  <si>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</si>
  <si>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</si>
  <si>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</si>
  <si>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</si>
  <si>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</si>
  <si>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</si>
  <si>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</si>
  <si>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</si>
  <si>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</si>
  <si>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</si>
  <si>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</si>
  <si>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</si>
  <si>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</si>
  <si>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</si>
  <si>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</si>
  <si>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</si>
  <si>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</si>
  <si>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</si>
  <si>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</si>
  <si>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</si>
  <si>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</si>
  <si>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</si>
  <si>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</si>
  <si>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</si>
  <si>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</si>
  <si>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</si>
  <si>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</si>
  <si>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</si>
  <si>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</si>
  <si>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</si>
  <si>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</si>
  <si>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</si>
  <si>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</si>
  <si>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</si>
  <si>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</si>
  <si>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</si>
  <si>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</si>
  <si>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</si>
  <si>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</si>
  <si>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</si>
  <si>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</si>
  <si>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</si>
  <si>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</si>
  <si>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</si>
  <si>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</si>
  <si>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</si>
  <si>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</si>
  <si>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</si>
  <si>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</si>
  <si>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</si>
  <si>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</si>
  <si>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</si>
  <si>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</si>
  <si>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</si>
  <si>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</si>
  <si>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</si>
  <si>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</si>
  <si>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</si>
  <si>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</si>
  <si>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</si>
  <si>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</si>
  <si>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</si>
  <si>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</si>
  <si>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</si>
  <si>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</si>
  <si>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</si>
  <si>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</si>
  <si>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</si>
  <si>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</si>
  <si>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</si>
  <si>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</si>
  <si>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</si>
  <si>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</si>
  <si>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</si>
  <si>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</si>
  <si>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</si>
  <si>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</si>
  <si>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</si>
  <si>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</si>
  <si>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</si>
  <si>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</si>
  <si>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</si>
  <si>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</si>
  <si>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</si>
  <si>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</si>
  <si>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</si>
  <si>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</si>
  <si>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</si>
  <si>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</si>
  <si>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</si>
  <si>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</si>
  <si>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</si>
  <si>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</si>
  <si>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</si>
  <si>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</si>
  <si>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</si>
  <si>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</si>
  <si>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</si>
  <si>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</si>
  <si>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</si>
  <si>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</si>
  <si>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</si>
  <si>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</si>
  <si>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</si>
  <si>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</si>
  <si>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</si>
  <si>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</si>
  <si>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</si>
  <si>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</si>
  <si>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</si>
  <si>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</si>
  <si>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</si>
  <si>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</si>
  <si>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</si>
  <si>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</si>
  <si>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</si>
  <si>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</si>
  <si>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</si>
  <si>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</si>
  <si>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</si>
  <si>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</si>
  <si>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</si>
  <si>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</si>
  <si>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</si>
  <si>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</si>
  <si>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</si>
  <si>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</si>
  <si>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Percent (2012/13)</t>
  </si>
  <si>
    <t>Adjusted 
Percent (2017/18)</t>
  </si>
  <si>
    <t>Adjusted 
Percent (2022/23)</t>
  </si>
  <si>
    <t>Crude and Age &amp; Sex Adjusted Annual Hospital Readmissions within 1-30 days by Regions, 2012/13, 2017/18 &amp; 2022/23(ref), proportion of hospital episodes</t>
  </si>
  <si>
    <t>(3,b)</t>
  </si>
  <si>
    <t>(a)</t>
  </si>
  <si>
    <t>s</t>
  </si>
  <si>
    <t>(2,s)</t>
  </si>
  <si>
    <t>(s)</t>
  </si>
  <si>
    <t>(2,3,a)</t>
  </si>
  <si>
    <t>(2,3,a,b)</t>
  </si>
  <si>
    <t>(1,3,b)</t>
  </si>
  <si>
    <t>(2,b)</t>
  </si>
  <si>
    <t>(3,a)</t>
  </si>
  <si>
    <t>(1,2,3,a,b)</t>
  </si>
  <si>
    <t>Crude and Age &amp; Sex Adjusted Annual Hospital Readmissions within 1-30 days by Income Quintile, 2012/13, 2017/18 &amp; 2022/23(ref), proportion of hospital episodes</t>
  </si>
  <si>
    <t>1,2</t>
  </si>
  <si>
    <t>2,3</t>
  </si>
  <si>
    <t>1,3</t>
  </si>
  <si>
    <t xml:space="preserve">Hospital Readmission Counts, Crude Percents, and Adjusted Percents by Health Region, 2012/13, 2017/18 and 2022/23
</t>
  </si>
  <si>
    <t xml:space="preserve">Hospital Readmission Counts, Crude Percents, and Adjusted Percents by Winnipeg Community Area, 2012/13, 2017/18 and 2022/23
</t>
  </si>
  <si>
    <t xml:space="preserve">Hospital Readmission Counts, Crude Percents, and Adjusted Percents by District in Southern Health-Santé Sud, 2012/13, 2017/18 and 2022/23
</t>
  </si>
  <si>
    <t xml:space="preserve">Hospital Readmission Counts, Crude Percents, and Adjusted Percents by District in Interlake-Eastern RHA, 2012/13, 2017/18 and 2022/23
</t>
  </si>
  <si>
    <t xml:space="preserve">Hospital Readmission Counts, Crude Percents, and Adjusted Percents by District in Prairie Mountain, 2012/13, 2017/18 and 2022/23
</t>
  </si>
  <si>
    <t xml:space="preserve">Hospital Readmission Counts, Crude Percents, and Adjusted Percents by District in Northern Health Region, 2012/13, 2017/18 and 2022/23
</t>
  </si>
  <si>
    <t>Count and percent of hospital episodes with a readmission within 30 days of discharge (all ages)</t>
  </si>
  <si>
    <t>Age- and sex-adjusted percent of hospital episodes with a readmission within 30 days of discharge (all ages)</t>
  </si>
  <si>
    <t xml:space="preserve">date:  November 27, 2024 </t>
  </si>
  <si>
    <t>Community Area</t>
  </si>
  <si>
    <t>Neighborhood Cluster</t>
  </si>
  <si>
    <t>District</t>
  </si>
  <si>
    <t xml:space="preserve">Hospital Readmission Counts, Crude Percents, and Adjusted Percents by Winnipeg Neighbourhood Cluster, 2012/13, 2017/18 and 2022/23
</t>
  </si>
  <si>
    <t>Count 
(2012/13)</t>
  </si>
  <si>
    <t>Count 
(2017/18)</t>
  </si>
  <si>
    <t>Count 
(2022/23)</t>
  </si>
  <si>
    <t>Crude Percent 
(2012/13)</t>
  </si>
  <si>
    <t>Adjusted Percent 
(2012/13)</t>
  </si>
  <si>
    <t>Crude Percent 
(2017/18)</t>
  </si>
  <si>
    <t>Adjusted Percent 
(2017/18)</t>
  </si>
  <si>
    <t>Crude Percent 
(2022/23)</t>
  </si>
  <si>
    <t>Adjusted Percent 
(2022/23)</t>
  </si>
  <si>
    <t>If you require this document in a different accessible format, please contact us: by phone at 204-789-3819 or by email at info@cpe.umanitoba.ca.</t>
  </si>
  <si>
    <t>End of worksheet</t>
  </si>
  <si>
    <t>bold = statistically significant</t>
  </si>
  <si>
    <t>Health Region</t>
  </si>
  <si>
    <t xml:space="preserve">Adjusted Percent of Hospital Readmissions by Income Quintile, 2012/13, 2017/18 and 2022/23
</t>
  </si>
  <si>
    <t xml:space="preserve">Statistical Tests for Adjusted Percent of Hospital Readmissions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</si>
</sst>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xf numFmtId="9" fontId="19" fillId="0" borderId="0" applyFont="0" applyFill="0" applyBorder="0" applyAlignment="0" applyProtection="0"/>
  </cellStyleXfs>
  <cellXfs count="118">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1" fontId="43" fillId="0" borderId="0" xfId="43" applyNumberFormat="1" applyFont="1" applyAlignment="1">
      <alignment vertical="center"/>
    </xf>
    <xf numFmtId="49" fontId="45" fillId="35" borderId="22" xfId="97" applyBorder="1">
      <alignment horizontal="left" vertical="center" indent="1"/>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49" fontId="45" fillId="35" borderId="23" xfId="97" applyBorder="1">
      <alignment horizontal="left" vertical="center" indent="1"/>
    </xf>
    <xf numFmtId="3" fontId="45" fillId="35" borderId="24" xfId="104" quotePrefix="1" applyBorder="1">
      <alignment horizontal="right" vertical="center" indent="3"/>
    </xf>
    <xf numFmtId="49" fontId="45" fillId="35" borderId="25" xfId="97" applyBorder="1">
      <alignment horizontal="left" vertical="center" indent="1"/>
    </xf>
    <xf numFmtId="3" fontId="45" fillId="35" borderId="26" xfId="104" quotePrefix="1"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1" fillId="0" borderId="11" xfId="108" quotePrefix="1" applyNumberFormat="1" applyFont="1" applyFill="1" applyBorder="1" applyAlignment="1">
      <alignment horizontal="right" vertical="center" indent="3"/>
    </xf>
    <xf numFmtId="2" fontId="45" fillId="35" borderId="24" xfId="108" quotePrefix="1" applyNumberFormat="1" applyFont="1" applyFill="1" applyBorder="1" applyAlignment="1">
      <alignment horizontal="right" vertical="center" indent="3"/>
    </xf>
    <xf numFmtId="2" fontId="41" fillId="0" borderId="11" xfId="108" applyNumberFormat="1" applyFont="1" applyFill="1" applyBorder="1" applyAlignment="1">
      <alignment horizontal="right" vertical="center" indent="3"/>
    </xf>
    <xf numFmtId="4" fontId="45" fillId="35" borderId="24" xfId="104" quotePrefix="1" applyNumberFormat="1" applyBorder="1">
      <alignment horizontal="right" vertical="center" indent="3"/>
    </xf>
    <xf numFmtId="4" fontId="45" fillId="35" borderId="26" xfId="104" quotePrefix="1" applyNumberFormat="1" applyBorder="1">
      <alignment horizontal="right" vertical="center" indent="3"/>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41" borderId="0" xfId="0" applyNumberFormat="1" applyFill="1" applyAlignment="1">
      <alignment horizontal="right"/>
    </xf>
    <xf numFmtId="2" fontId="0" fillId="0" borderId="0" xfId="0" applyNumberFormat="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0" fillId="37" borderId="0" xfId="0" applyFill="1" applyAlignment="1">
      <alignment horizontal="right"/>
    </xf>
    <xf numFmtId="166" fontId="0" fillId="38" borderId="0" xfId="107" applyNumberFormat="1" applyFont="1" applyFill="1" applyAlignment="1">
      <alignment horizontal="right" vertical="center"/>
    </xf>
    <xf numFmtId="2" fontId="3" fillId="0" borderId="0" xfId="0" applyNumberFormat="1" applyFont="1" applyAlignment="1">
      <alignment horizontal="right"/>
    </xf>
    <xf numFmtId="2" fontId="3" fillId="36" borderId="0" xfId="0" applyNumberFormat="1" applyFont="1" applyFill="1" applyAlignment="1">
      <alignment horizontal="right"/>
    </xf>
    <xf numFmtId="0" fontId="3" fillId="0" borderId="0" xfId="0"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1899410411961957"/>
          <c:y val="8.6627853336514751E-2"/>
          <c:w val="0.55575992837053478"/>
          <c:h val="0.74849709695378985"/>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(1,2,b)</c:v>
                  </c:pt>
                  <c:pt idx="2">
                    <c:v>Prairie Mountain Health (1,3)</c:v>
                  </c:pt>
                  <c:pt idx="3">
                    <c:v>Interlake-Eastern RHA  </c:v>
                  </c:pt>
                  <c:pt idx="4">
                    <c:v>Winnipeg RHA (1,a)</c:v>
                  </c:pt>
                  <c:pt idx="5">
                    <c:v>Southern Health-Santé Sud (3,b)</c:v>
                  </c:pt>
                </c:lvl>
                <c:lvl>
                  <c:pt idx="0">
                    <c:v>   </c:v>
                  </c:pt>
                </c:lvl>
              </c:multiLvlStrCache>
            </c:multiLvlStrRef>
          </c:cat>
          <c:val>
            <c:numRef>
              <c:f>'Graph Data'!$H$6:$H$11</c:f>
              <c:numCache>
                <c:formatCode>0.00</c:formatCode>
                <c:ptCount val="6"/>
                <c:pt idx="0">
                  <c:v>7.7720207299999995</c:v>
                </c:pt>
                <c:pt idx="1">
                  <c:v>8.1990666099999991</c:v>
                </c:pt>
                <c:pt idx="2">
                  <c:v>8.9242681200000007</c:v>
                </c:pt>
                <c:pt idx="3">
                  <c:v>7.5903638300000003</c:v>
                </c:pt>
                <c:pt idx="4">
                  <c:v>7.38032047</c:v>
                </c:pt>
                <c:pt idx="5">
                  <c:v>6.3736112400000007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(1,2,b)</c:v>
                  </c:pt>
                  <c:pt idx="2">
                    <c:v>Prairie Mountain Health (1,3)</c:v>
                  </c:pt>
                  <c:pt idx="3">
                    <c:v>Interlake-Eastern RHA  </c:v>
                  </c:pt>
                  <c:pt idx="4">
                    <c:v>Winnipeg RHA (1,a)</c:v>
                  </c:pt>
                  <c:pt idx="5">
                    <c:v>Southern Health-Santé Sud (3,b)</c:v>
                  </c:pt>
                </c:lvl>
                <c:lvl>
                  <c:pt idx="0">
                    <c:v>   </c:v>
                  </c:pt>
                </c:lvl>
              </c:multiLvlStrCache>
            </c:multiLvlStrRef>
          </c:cat>
          <c:val>
            <c:numRef>
              <c:f>'Graph Data'!$G$6:$G$11</c:f>
              <c:numCache>
                <c:formatCode>0.00</c:formatCode>
                <c:ptCount val="6"/>
                <c:pt idx="0">
                  <c:v>8.0671750800000002</c:v>
                </c:pt>
                <c:pt idx="1">
                  <c:v>9.53667555</c:v>
                </c:pt>
                <c:pt idx="2">
                  <c:v>8.758170830000001</c:v>
                </c:pt>
                <c:pt idx="3">
                  <c:v>7.7251376900000004</c:v>
                </c:pt>
                <c:pt idx="4">
                  <c:v>7.7099999399999994</c:v>
                </c:pt>
                <c:pt idx="5">
                  <c:v>7.6142930400000006</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(1,2,b)</c:v>
                  </c:pt>
                  <c:pt idx="2">
                    <c:v>Prairie Mountain Health (1,3)</c:v>
                  </c:pt>
                  <c:pt idx="3">
                    <c:v>Interlake-Eastern RHA  </c:v>
                  </c:pt>
                  <c:pt idx="4">
                    <c:v>Winnipeg RHA (1,a)</c:v>
                  </c:pt>
                  <c:pt idx="5">
                    <c:v>Southern Health-Santé Sud (3,b)</c:v>
                  </c:pt>
                </c:lvl>
                <c:lvl>
                  <c:pt idx="0">
                    <c:v>   </c:v>
                  </c:pt>
                </c:lvl>
              </c:multiLvlStrCache>
            </c:multiLvlStrRef>
          </c:cat>
          <c:val>
            <c:numRef>
              <c:f>'Graph Data'!$F$6:$F$11</c:f>
              <c:numCache>
                <c:formatCode>0.00</c:formatCode>
                <c:ptCount val="6"/>
                <c:pt idx="0">
                  <c:v>7.8285872899999998</c:v>
                </c:pt>
                <c:pt idx="1">
                  <c:v>9.4345300200000004</c:v>
                </c:pt>
                <c:pt idx="2">
                  <c:v>9.1964812600000005</c:v>
                </c:pt>
                <c:pt idx="3">
                  <c:v>8.0880119500000003</c:v>
                </c:pt>
                <c:pt idx="4">
                  <c:v>6.7173621599999995</c:v>
                </c:pt>
                <c:pt idx="5">
                  <c:v>7.8225287899999998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4"/>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688012667134049"/>
          <c:y val="0.14564572016566635"/>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7433307714988666"/>
          <c:w val="0.8661362333747884"/>
          <c:h val="0.5099370175413156"/>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10.3033524</c:v>
                </c:pt>
                <c:pt idx="1">
                  <c:v>9.2244778299999997</c:v>
                </c:pt>
                <c:pt idx="2">
                  <c:v>8.5417540599999988</c:v>
                </c:pt>
                <c:pt idx="3">
                  <c:v>7.9246027299999993</c:v>
                </c:pt>
                <c:pt idx="4">
                  <c:v>6.6267842199999993</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9.6378582399999999</c:v>
                </c:pt>
                <c:pt idx="1">
                  <c:v>8.5413129399999992</c:v>
                </c:pt>
                <c:pt idx="2">
                  <c:v>7.9949694000000004</c:v>
                </c:pt>
                <c:pt idx="3">
                  <c:v>7.5633748599999997</c:v>
                </c:pt>
                <c:pt idx="4">
                  <c:v>6.5029099000000006</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8.5782456600000003</c:v>
                </c:pt>
                <c:pt idx="1">
                  <c:v>8.4877336200000002</c:v>
                </c:pt>
                <c:pt idx="2">
                  <c:v>7.56676473</c:v>
                </c:pt>
                <c:pt idx="3">
                  <c:v>7.0376332400000008</c:v>
                </c:pt>
                <c:pt idx="4">
                  <c:v>6.0095187499999998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136508056110207"/>
          <c:y val="0.1802257797885761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590050898333841"/>
          <c:w val="0.8661362333747884"/>
          <c:h val="0.52223140615710328"/>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7.8428031499999999</c:v>
                </c:pt>
                <c:pt idx="1">
                  <c:v>6.5506258799999992</c:v>
                </c:pt>
                <c:pt idx="2">
                  <c:v>6.0035120800000001</c:v>
                </c:pt>
                <c:pt idx="3">
                  <c:v>6.2225940700000004</c:v>
                </c:pt>
                <c:pt idx="4">
                  <c:v>5.6269919799999997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9.3888407800000007</c:v>
                </c:pt>
                <c:pt idx="1">
                  <c:v>7.7073484799999994</c:v>
                </c:pt>
                <c:pt idx="2">
                  <c:v>7.1942561300000003</c:v>
                </c:pt>
                <c:pt idx="3">
                  <c:v>6.5720141300000003</c:v>
                </c:pt>
                <c:pt idx="4">
                  <c:v>5.9484422800000001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9.3580023900000011</c:v>
                </c:pt>
                <c:pt idx="1">
                  <c:v>7.0170073200000003</c:v>
                </c:pt>
                <c:pt idx="2">
                  <c:v>6.6056265399999994</c:v>
                </c:pt>
                <c:pt idx="3">
                  <c:v>5.8875735899999997</c:v>
                </c:pt>
                <c:pt idx="4">
                  <c:v>5.5482703199999994</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12082595536802"/>
          <c:y val="0.17242547720209006"/>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ospital readmission by Manitoba health region for the years 2012/13, 2017/18, and 2022/23. Values represent the age- and sex-adjusted percent of hospital episodes with a readmission within 30 days of discharge.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0.0887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5581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7.29: Hospital Readmission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hospital episodes with a readmission within 30 days of discharge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hospital readmission by rural income quintile, 2012/13, 2017/18 and 2022/23, based on the age- and sex-adjusted percent of hospital episodes with a readmission within 30 days of discharge.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0.1326</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486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 Readmission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hospital episodes with a readmission within 30 days of discharge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hospital readmission by urban income quintile, 2012/13, 2017/18 and 2022/23, based on the age- and sex-adjusted percent of hospital episodes with a readmission within 30 days of discharge.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0.1418</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0" y="0"/>
          <a:ext cx="6358790" cy="58674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 Readmission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percent of hospital episodes with a readmission within 30 days of discharge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 _x000a_(2012/13)" dataDxfId="98"/>
    <tableColumn id="9" xr3:uid="{E533163E-0B38-4D72-A5E4-7C9E8DE92DB0}" name="Adjusted Percent _x000a_(2012/13)" dataDxfId="97"/>
    <tableColumn id="4" xr3:uid="{E905B87B-6CF6-472D-A463-4DD4DF0F4579}" name="Count _x000a_(2017/18)" dataDxfId="96"/>
    <tableColumn id="5" xr3:uid="{42AC696E-0C0F-41CD-87FE-48FEB719A977}" name="Crude Percent _x000a_(2017/18)" dataDxfId="95"/>
    <tableColumn id="10" xr3:uid="{9B6946B1-8EB7-4F82-B7C6-45A6E18E0B8E}" name="Adjusted Percent _x000a_(2017/18)" dataDxfId="94"/>
    <tableColumn id="6" xr3:uid="{98A3EF03-EBD3-4B5B-968D-B7D8D08DA0B7}" name="Count _x000a_(2022/23)" dataDxfId="93"/>
    <tableColumn id="7" xr3:uid="{207C225F-DEFE-422A-B44A-EF5A1D5B5E9B}" name="Crude Percent _x000a_(2022/23)" dataDxfId="92"/>
    <tableColumn id="12" xr3:uid="{99B711D0-E2B7-4818-8B64-BF6600B64A94}" name="Adjusted Percent 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 _x000a_(2012/13)" dataDxfId="85"/>
    <tableColumn id="8" xr3:uid="{E1FE3E8A-F8CF-4F43-A07A-29CA47C07498}" name="Adjusted Percent _x000a_(2012/13)" dataDxfId="84" dataCellStyle="Percent"/>
    <tableColumn id="4" xr3:uid="{17D3DE66-4D16-4579-9390-FCE7DFAD63F4}" name="Count _x000a_(2017/18)" dataDxfId="83" dataCellStyle="Data - counts"/>
    <tableColumn id="5" xr3:uid="{CB9FD7DB-67DB-469A-B19C-D7838272F54A}" name="Crude Percent _x000a_(2017/18)" dataDxfId="82" dataCellStyle="Percent"/>
    <tableColumn id="9" xr3:uid="{13A8AFE8-2E00-4BDF-B370-B87F79D187D2}" name="Adjusted Percent _x000a_(2017/18)" dataDxfId="81" dataCellStyle="Percent"/>
    <tableColumn id="6" xr3:uid="{DE6F0234-9AFC-4F7C-B44E-7E3EF1DFD886}" name="Count _x000a_(2022/23)" dataDxfId="80" dataCellStyle="Data - counts"/>
    <tableColumn id="7" xr3:uid="{DEF3260F-6C20-44F1-A215-7DE7E706528E}" name="Crude Percent _x000a_(2022/23)" dataDxfId="79" dataCellStyle="Percent"/>
    <tableColumn id="10" xr3:uid="{FD57EE1E-18E1-452C-A821-2E362C658130}" name="Adjusted Percent 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 _x000a_(2012/13)" dataDxfId="72"/>
    <tableColumn id="8" xr3:uid="{0C919304-67A1-4AA3-8103-645F25F7CD26}" name="Adjusted Percent _x000a_(2012/13)" dataDxfId="71" dataCellStyle="Data - percent"/>
    <tableColumn id="4" xr3:uid="{9B3EB30E-4811-4C2F-87EE-547A53BB9DF3}" name="Count _x000a_(2017/18)" dataDxfId="70" dataCellStyle="Data - counts"/>
    <tableColumn id="5" xr3:uid="{0F12AD61-6D7D-4366-8714-6875C0A34F39}" name="Crude Percent _x000a_(2017/18)" dataDxfId="69" dataCellStyle="Percent"/>
    <tableColumn id="9" xr3:uid="{2605FB17-AA4C-4FAA-83FA-01A01B6C0FC0}" name="Adjusted Percent _x000a_(2017/18)" dataDxfId="68" dataCellStyle="Percent"/>
    <tableColumn id="6" xr3:uid="{43E0FA13-9B54-44D6-B201-10E3B3EA5D72}" name="Count _x000a_(2022/23)" dataDxfId="67" dataCellStyle="Data - counts"/>
    <tableColumn id="7" xr3:uid="{C517B006-E5E4-45CE-8275-34DFC91A1A27}" name="Crude Percent _x000a_(2022/23)" dataDxfId="66" dataCellStyle="Percent"/>
    <tableColumn id="10" xr3:uid="{B737B69A-8423-4615-A441-837880882BBA}" name="Adjusted Percent 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calculatedColumnFormula>IF('Raw Data'!BD14=" ","s",'Raw Data'!BD14)</calculatedColumnFormula>
    </tableColumn>
    <tableColumn id="3" xr3:uid="{BA0D3DA2-FE1B-492A-B643-3CFEFEDAF728}" name="Crude Percent _x000a_(2012/13)" dataDxfId="59">
      <calculatedColumnFormula>IF('Raw Data'!I14=" ","s",'Raw Data'!I14)</calculatedColumnFormula>
    </tableColumn>
    <tableColumn id="8" xr3:uid="{CFB65243-E5B2-44C6-8D0C-FB9438A58613}" name="Adjusted Percent _x000a_(2012/13)" dataDxfId="58">
      <calculatedColumnFormula>IF('Raw Data'!E14=" ","s",'Raw Data'!E14)</calculatedColumnFormula>
    </tableColumn>
    <tableColumn id="4" xr3:uid="{65A87695-A081-48FE-8DE3-008DDF3ABE7B}" name="Count _x000a_(2017/18)" dataDxfId="57">
      <calculatedColumnFormula>IF('Raw Data'!BE14=" ","s",'Raw Data'!BE14)</calculatedColumnFormula>
    </tableColumn>
    <tableColumn id="5" xr3:uid="{94433568-4669-42E6-80A7-30B3ED87FD6E}" name="Crude Percent _x000a_(2017/18)" dataDxfId="56" dataCellStyle="Percent">
      <calculatedColumnFormula>IF('Raw Data'!U14=" ","s",'Raw Data'!U14)</calculatedColumnFormula>
    </tableColumn>
    <tableColumn id="9" xr3:uid="{3F299B8B-FCEB-4979-A7AE-BD2BD5C89E3E}" name="Adjusted Percent _x000a_(2017/18)" dataDxfId="55" dataCellStyle="Percent">
      <calculatedColumnFormula>IF('Raw Data'!Q14=" ","s",'Raw Data'!Q14)</calculatedColumnFormula>
    </tableColumn>
    <tableColumn id="6" xr3:uid="{F9BAEEB1-906A-4FDA-B891-D116C64ECB71}" name="Count _x000a_(2022/23)" dataDxfId="54">
      <calculatedColumnFormula>IF('Raw Data'!BF14=" ","s",'Raw Data'!BF14)</calculatedColumnFormula>
    </tableColumn>
    <tableColumn id="7" xr3:uid="{0CF98AB4-2418-42C1-BA44-73FF78F5589D}" name="Crude Percent _x000a_(2022/23)" dataDxfId="53" dataCellStyle="Percent">
      <calculatedColumnFormula>IF('Raw Data'!AG14=" ","s",'Raw Data'!AG14)</calculatedColumnFormula>
    </tableColumn>
    <tableColumn id="10" xr3:uid="{9C6E716E-CAD9-42C6-B721-1B82BF58347E}" name="Adjusted Percent _x000a_(2022/23)" dataDxfId="52" dataCellStyle="Percent">
      <calculatedColumnFormula>IF('Raw Data'!AC14=" ","s",'Raw Data'!AC14)</calculatedColumnFormula>
    </tableColumn>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 _x000a_(2012/13)" dataDxfId="46"/>
    <tableColumn id="8" xr3:uid="{5833F9F7-6CE0-4C5D-9C27-545F1A6F2CD5}" name="Adjusted Percent _x000a_(2012/13)" dataDxfId="45"/>
    <tableColumn id="4" xr3:uid="{AA22EA7D-5DC0-4F3A-8ECA-5325860C71C2}" name="Count _x000a_(2017/18)" dataDxfId="44"/>
    <tableColumn id="5" xr3:uid="{8961EBF3-9061-40CF-8EED-1A80E878AA94}" name="Crude Percent _x000a_(2017/18)" dataDxfId="43" dataCellStyle="Percent"/>
    <tableColumn id="9" xr3:uid="{670C5F53-3547-4206-A3B4-00F4526F41EF}" name="Adjusted Percent _x000a_(2017/18)" dataDxfId="42" dataCellStyle="Percent"/>
    <tableColumn id="6" xr3:uid="{5AE41F3B-C96C-4164-9A3A-D1DA1E86C419}" name="Count _x000a_(2022/23)" dataDxfId="41"/>
    <tableColumn id="7" xr3:uid="{CC94DDF7-9E48-4746-955D-E442C96C3982}" name="Crude Percent _x000a_(2022/23)" dataDxfId="40" dataCellStyle="Percent"/>
    <tableColumn id="10" xr3:uid="{1DCF345B-E210-451E-A2D4-F32F96B5D28A}" name="Adjusted Percent 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 _x000a_(2012/13)" dataDxfId="33"/>
    <tableColumn id="8" xr3:uid="{78EE06CD-91BE-4824-9F4D-66929B7D5852}" name="Adjusted Percent _x000a_(2012/13)" dataDxfId="32"/>
    <tableColumn id="4" xr3:uid="{ACE4089F-A593-4169-8211-DB959B0A7642}" name="Count _x000a_(2017/18)" dataDxfId="31"/>
    <tableColumn id="5" xr3:uid="{BBAF5251-1946-45AA-B1BE-33DD00E61DDF}" name="Crude Percent _x000a_(2017/18)" dataDxfId="30" dataCellStyle="Percent"/>
    <tableColumn id="9" xr3:uid="{0243E1F9-2123-42A5-BB23-E877D5619A14}" name="Adjusted Percent _x000a_(2017/18)" dataDxfId="29" dataCellStyle="Percent"/>
    <tableColumn id="6" xr3:uid="{2EBEEC92-8AF4-4122-8D62-E2CACC3843A9}" name="Count _x000a_(2022/23)" dataDxfId="28"/>
    <tableColumn id="7" xr3:uid="{EE37DAC4-2A3A-4DD3-9407-19801A4F6813}" name="Crude Percent _x000a_(2022/23)" dataDxfId="27" dataCellStyle="Percent"/>
    <tableColumn id="10" xr3:uid="{E85AC16D-EACE-461E-8B26-B1F5656F1FD6}" name="Adjusted Percent 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 _x000a_(2012/13)" dataDxfId="20"/>
    <tableColumn id="8" xr3:uid="{D76499AF-A597-492A-91E1-B9288188753A}" name="Adjusted Percent _x000a_(2012/13)" dataDxfId="19"/>
    <tableColumn id="4" xr3:uid="{82B9FAD0-A182-4979-A453-ABA4A726790B}" name="Count _x000a_(2017/18)" dataDxfId="18"/>
    <tableColumn id="5" xr3:uid="{112A539F-2360-4C14-A71A-5D32AF2F734D}" name="Crude Percent _x000a_(2017/18)" dataDxfId="17" dataCellStyle="Percent"/>
    <tableColumn id="9" xr3:uid="{7A0D3EB2-8D1A-44C5-A259-DABF8E4C74B0}" name="Adjusted Percent _x000a_(2017/18)" dataDxfId="16" dataCellStyle="Percent"/>
    <tableColumn id="6" xr3:uid="{FB9C8903-1AC8-4A75-8E6F-8F2F08F49C57}" name="Count _x000a_(2022/23)" dataDxfId="15"/>
    <tableColumn id="7" xr3:uid="{290570BD-3038-4C7F-AC18-9BCCFD7BFA28}" name="Crude Percent _x000a_(2022/23)" dataDxfId="14" dataCellStyle="Percent"/>
    <tableColumn id="10" xr3:uid="{926D0B2F-0520-4633-993E-B9FF02B30FFE}" name="Adjusted Percent 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9D0C58B-B107-480C-8D27-1BB42BDBAE00}" name="Table919331221303948664" displayName="Table919331221303948664" ref="A2:B12" totalsRowShown="0" headerRowDxfId="5" dataDxfId="3" headerRowBorderDxfId="4">
  <tableColumns count="2">
    <tableColumn id="1" xr3:uid="{20CF714C-F358-4FAD-AECC-C2133D44B7BB}" name="Statistical Tests" dataDxfId="2"/>
    <tableColumn id="2" xr3:uid="{AC1DA907-6C50-4662-8BE7-B1B7FF74C95C}"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8" s="62" customFormat="1" ht="18.899999999999999" customHeight="1" x14ac:dyDescent="0.3">
      <c r="A1" s="116" t="s">
        <v>449</v>
      </c>
      <c r="B1" s="61"/>
      <c r="C1" s="61"/>
      <c r="D1" s="61"/>
      <c r="E1" s="61"/>
      <c r="F1" s="61"/>
      <c r="G1" s="61"/>
      <c r="H1" s="61"/>
      <c r="I1" s="61"/>
      <c r="J1" s="61"/>
      <c r="K1" s="61"/>
      <c r="L1" s="61"/>
    </row>
    <row r="2" spans="1:18" s="62" customFormat="1" ht="18.899999999999999" customHeight="1" x14ac:dyDescent="0.3">
      <c r="A2" s="1" t="s">
        <v>455</v>
      </c>
      <c r="B2" s="63"/>
      <c r="C2" s="63"/>
      <c r="D2" s="63"/>
      <c r="E2" s="63"/>
      <c r="F2" s="63"/>
      <c r="G2" s="63"/>
      <c r="H2" s="63"/>
      <c r="I2" s="63"/>
      <c r="J2" s="63"/>
      <c r="K2" s="61"/>
      <c r="L2" s="61"/>
    </row>
    <row r="3" spans="1:18" s="66" customFormat="1" ht="54" customHeight="1" x14ac:dyDescent="0.3">
      <c r="A3" s="98" t="s">
        <v>474</v>
      </c>
      <c r="B3" s="64" t="s">
        <v>462</v>
      </c>
      <c r="C3" s="64" t="s">
        <v>465</v>
      </c>
      <c r="D3" s="64" t="s">
        <v>466</v>
      </c>
      <c r="E3" s="64" t="s">
        <v>463</v>
      </c>
      <c r="F3" s="64" t="s">
        <v>467</v>
      </c>
      <c r="G3" s="64" t="s">
        <v>468</v>
      </c>
      <c r="H3" s="64" t="s">
        <v>464</v>
      </c>
      <c r="I3" s="64" t="s">
        <v>469</v>
      </c>
      <c r="J3" s="65" t="s">
        <v>470</v>
      </c>
      <c r="Q3" s="67"/>
      <c r="R3" s="67"/>
    </row>
    <row r="4" spans="1:18" s="62" customFormat="1" ht="18.899999999999999" customHeight="1" x14ac:dyDescent="0.3">
      <c r="A4" s="68" t="s">
        <v>174</v>
      </c>
      <c r="B4" s="69">
        <v>1405</v>
      </c>
      <c r="C4" s="93">
        <v>7.7041180000000002</v>
      </c>
      <c r="D4" s="93">
        <v>7.8225287899999998</v>
      </c>
      <c r="E4" s="69">
        <v>1352</v>
      </c>
      <c r="F4" s="93">
        <v>7.6366922700000011</v>
      </c>
      <c r="G4" s="93">
        <v>7.6142930400000006</v>
      </c>
      <c r="H4" s="69">
        <v>947</v>
      </c>
      <c r="I4" s="93">
        <v>6.4654878099999991</v>
      </c>
      <c r="J4" s="93">
        <v>6.3736112400000007</v>
      </c>
    </row>
    <row r="5" spans="1:18" s="62" customFormat="1" ht="18.899999999999999" customHeight="1" x14ac:dyDescent="0.3">
      <c r="A5" s="68" t="s">
        <v>169</v>
      </c>
      <c r="B5" s="69">
        <v>3811</v>
      </c>
      <c r="C5" s="93">
        <v>6.7871771999999995</v>
      </c>
      <c r="D5" s="93">
        <v>6.7173621599999995</v>
      </c>
      <c r="E5" s="69">
        <v>4682</v>
      </c>
      <c r="F5" s="93">
        <v>7.7633520699999998</v>
      </c>
      <c r="G5" s="93">
        <v>7.7099999399999994</v>
      </c>
      <c r="H5" s="69">
        <v>3819</v>
      </c>
      <c r="I5" s="93">
        <v>7.4845663899999995</v>
      </c>
      <c r="J5" s="93">
        <v>7.38032047</v>
      </c>
    </row>
    <row r="6" spans="1:18" s="62" customFormat="1" ht="18.899999999999999" customHeight="1" x14ac:dyDescent="0.3">
      <c r="A6" s="68" t="s">
        <v>49</v>
      </c>
      <c r="B6" s="69">
        <v>1026</v>
      </c>
      <c r="C6" s="93">
        <v>8.5692808800000009</v>
      </c>
      <c r="D6" s="93">
        <v>8.0880119500000003</v>
      </c>
      <c r="E6" s="69">
        <v>984</v>
      </c>
      <c r="F6" s="93">
        <v>8.2571116900000003</v>
      </c>
      <c r="G6" s="93">
        <v>7.7251376900000004</v>
      </c>
      <c r="H6" s="69">
        <v>863</v>
      </c>
      <c r="I6" s="93">
        <v>8.1568998100000005</v>
      </c>
      <c r="J6" s="93">
        <v>7.5903638300000003</v>
      </c>
    </row>
    <row r="7" spans="1:18" s="62" customFormat="1" ht="18.899999999999999" customHeight="1" x14ac:dyDescent="0.3">
      <c r="A7" s="68" t="s">
        <v>172</v>
      </c>
      <c r="B7" s="69">
        <v>2065</v>
      </c>
      <c r="C7" s="93">
        <v>10.094344230000001</v>
      </c>
      <c r="D7" s="93">
        <v>9.1964812600000005</v>
      </c>
      <c r="E7" s="69">
        <v>1858</v>
      </c>
      <c r="F7" s="93">
        <v>9.6504440900000006</v>
      </c>
      <c r="G7" s="93">
        <v>8.758170830000001</v>
      </c>
      <c r="H7" s="69">
        <v>1547</v>
      </c>
      <c r="I7" s="93">
        <v>9.5926086699999988</v>
      </c>
      <c r="J7" s="93">
        <v>8.9242681200000007</v>
      </c>
    </row>
    <row r="8" spans="1:18" s="62" customFormat="1" ht="18.899999999999999" customHeight="1" x14ac:dyDescent="0.3">
      <c r="A8" s="68" t="s">
        <v>170</v>
      </c>
      <c r="B8" s="69">
        <v>889</v>
      </c>
      <c r="C8" s="93">
        <v>8.6655619500000007</v>
      </c>
      <c r="D8" s="93">
        <v>9.4345300200000004</v>
      </c>
      <c r="E8" s="69">
        <v>855</v>
      </c>
      <c r="F8" s="93">
        <v>8.6599817699999999</v>
      </c>
      <c r="G8" s="93">
        <v>9.53667555</v>
      </c>
      <c r="H8" s="69">
        <v>637</v>
      </c>
      <c r="I8" s="93">
        <v>7.7390353499999991</v>
      </c>
      <c r="J8" s="93">
        <v>8.1990666099999991</v>
      </c>
      <c r="Q8" s="70"/>
    </row>
    <row r="9" spans="1:18" s="62" customFormat="1" ht="18.899999999999999" customHeight="1" x14ac:dyDescent="0.3">
      <c r="A9" s="71" t="s">
        <v>29</v>
      </c>
      <c r="B9" s="81">
        <v>9199</v>
      </c>
      <c r="C9" s="94">
        <v>7.8541362500000007</v>
      </c>
      <c r="D9" s="94">
        <v>7.8285872899999998</v>
      </c>
      <c r="E9" s="81">
        <v>9743</v>
      </c>
      <c r="F9" s="94">
        <v>8.1761956299999987</v>
      </c>
      <c r="G9" s="94">
        <v>8.0671750800000002</v>
      </c>
      <c r="H9" s="81">
        <v>7830</v>
      </c>
      <c r="I9" s="94">
        <v>7.7720207299999995</v>
      </c>
      <c r="J9" s="94">
        <v>7.7720207299999995</v>
      </c>
    </row>
    <row r="10" spans="1:18" ht="18.899999999999999" customHeight="1" x14ac:dyDescent="0.25">
      <c r="A10" s="72" t="s">
        <v>424</v>
      </c>
    </row>
    <row r="11" spans="1:18" x14ac:dyDescent="0.25">
      <c r="B11" s="74"/>
      <c r="H11" s="74"/>
    </row>
    <row r="12" spans="1:18" x14ac:dyDescent="0.25">
      <c r="A12" s="115" t="s">
        <v>471</v>
      </c>
      <c r="B12" s="75"/>
      <c r="C12" s="75"/>
      <c r="D12" s="75"/>
      <c r="E12" s="75"/>
      <c r="F12" s="75"/>
      <c r="G12" s="75"/>
      <c r="H12" s="75"/>
      <c r="I12" s="75"/>
      <c r="J12" s="75"/>
    </row>
    <row r="13" spans="1:18" x14ac:dyDescent="0.25">
      <c r="B13" s="74"/>
      <c r="H13" s="74"/>
    </row>
    <row r="14" spans="1:18" ht="15.6" x14ac:dyDescent="0.3">
      <c r="A14" s="117" t="s">
        <v>472</v>
      </c>
      <c r="B14" s="74"/>
      <c r="H14" s="74"/>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26" sqref="A26"/>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Hospital Readmissions within 1-30 days by Regions, 2012/13, 2017/18 &amp; 2022/23(ref), proportion of hospital episodes</v>
      </c>
    </row>
    <row r="3" spans="1:34" x14ac:dyDescent="0.3">
      <c r="B3" s="30" t="str">
        <f>'Raw Data'!B6</f>
        <v xml:space="preserve">date:  November 27, 2024 </v>
      </c>
    </row>
    <row r="4" spans="1:34" x14ac:dyDescent="0.3">
      <c r="AD4"/>
      <c r="AE4"/>
    </row>
    <row r="5" spans="1:34" s="3" customFormat="1" x14ac:dyDescent="0.3">
      <c r="A5" s="3" t="s">
        <v>241</v>
      </c>
      <c r="B5" s="2" t="s">
        <v>179</v>
      </c>
      <c r="C5" s="3" t="s">
        <v>129</v>
      </c>
      <c r="D5" s="32" t="s">
        <v>399</v>
      </c>
      <c r="E5" s="2" t="s">
        <v>400</v>
      </c>
      <c r="F5" s="7" t="s">
        <v>207</v>
      </c>
      <c r="G5" s="7" t="s">
        <v>208</v>
      </c>
      <c r="H5" s="7" t="s">
        <v>209</v>
      </c>
      <c r="I5" s="15"/>
      <c r="J5" s="19" t="s">
        <v>270</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Data'!E13)*100</f>
        <v>7.8285872899999998</v>
      </c>
      <c r="G6" s="13">
        <f>'Raw Data'!Q13*100</f>
        <v>8.0671750800000002</v>
      </c>
      <c r="H6" s="13">
        <f>'Raw Data'!AC13*100</f>
        <v>7.7720207299999995</v>
      </c>
      <c r="J6" s="19">
        <v>8</v>
      </c>
      <c r="K6" s="17" t="s">
        <v>162</v>
      </c>
      <c r="L6" s="35"/>
      <c r="M6"/>
      <c r="N6" s="33"/>
      <c r="S6" s="6"/>
      <c r="T6" s="6"/>
      <c r="U6" s="6"/>
      <c r="AA6"/>
      <c r="AB6"/>
      <c r="AC6"/>
      <c r="AD6"/>
      <c r="AE6"/>
    </row>
    <row r="7" spans="1:34" x14ac:dyDescent="0.3">
      <c r="A7">
        <v>5</v>
      </c>
      <c r="B7" s="33" t="s">
        <v>170</v>
      </c>
      <c r="C7" t="str">
        <f>IF('Raw Data'!BC12&lt;0,CONCATENATE("(",-1*'Raw Data'!BC12,")"),'Raw Data'!BC12)</f>
        <v>(1,2,b)</v>
      </c>
      <c r="D7"/>
      <c r="E7" s="30" t="str">
        <f t="shared" si="0"/>
        <v>Northern Health Region (1,2,b)</v>
      </c>
      <c r="F7" s="13">
        <f>'Raw Data'!E12*100</f>
        <v>9.4345300200000004</v>
      </c>
      <c r="G7" s="13">
        <f>'Raw Data'!Q12*100</f>
        <v>9.53667555</v>
      </c>
      <c r="H7" s="13">
        <f>'Raw Data'!AC12*100</f>
        <v>8.1990666099999991</v>
      </c>
      <c r="J7" s="19">
        <v>9</v>
      </c>
      <c r="K7" s="16" t="s">
        <v>163</v>
      </c>
      <c r="L7" s="35"/>
      <c r="M7"/>
      <c r="N7" s="33"/>
      <c r="S7" s="6"/>
      <c r="T7" s="6"/>
      <c r="U7" s="6"/>
      <c r="AA7"/>
      <c r="AB7"/>
      <c r="AC7"/>
      <c r="AD7"/>
      <c r="AE7"/>
    </row>
    <row r="8" spans="1:34" x14ac:dyDescent="0.3">
      <c r="A8">
        <v>4</v>
      </c>
      <c r="B8" s="33" t="s">
        <v>172</v>
      </c>
      <c r="C8" t="str">
        <f>IF('Raw Data'!BC11&lt;0,CONCATENATE("(",-1*'Raw Data'!BC11,")"),'Raw Data'!BC11)</f>
        <v>(1,3)</v>
      </c>
      <c r="D8"/>
      <c r="E8" s="30" t="str">
        <f t="shared" si="0"/>
        <v>Prairie Mountain Health (1,3)</v>
      </c>
      <c r="F8" s="13">
        <f>'Raw Data'!E11*100</f>
        <v>9.1964812600000005</v>
      </c>
      <c r="G8" s="13">
        <f>'Raw Data'!Q11*100</f>
        <v>8.758170830000001</v>
      </c>
      <c r="H8" s="13">
        <f>'Raw Data'!AC11*100</f>
        <v>8.9242681200000007</v>
      </c>
      <c r="J8" s="19">
        <v>10</v>
      </c>
      <c r="K8" s="16" t="s">
        <v>165</v>
      </c>
      <c r="L8" s="35"/>
      <c r="M8"/>
      <c r="N8" s="33"/>
      <c r="S8" s="6"/>
      <c r="T8" s="6"/>
      <c r="U8" s="6"/>
      <c r="AA8"/>
      <c r="AB8"/>
      <c r="AC8"/>
      <c r="AD8"/>
      <c r="AE8"/>
    </row>
    <row r="9" spans="1:34" x14ac:dyDescent="0.3">
      <c r="A9">
        <v>3</v>
      </c>
      <c r="B9" s="33" t="s">
        <v>171</v>
      </c>
      <c r="C9" t="str">
        <f>IF('Raw Data'!BC10&lt;0,CONCATENATE("(",-1*'Raw Data'!BC10,")"),'Raw Data'!BC10)</f>
        <v xml:space="preserve"> </v>
      </c>
      <c r="D9"/>
      <c r="E9" s="30" t="str">
        <f t="shared" si="0"/>
        <v xml:space="preserve">Interlake-Eastern RHA  </v>
      </c>
      <c r="F9" s="13">
        <f>'Raw Data'!E10*100</f>
        <v>8.0880119500000003</v>
      </c>
      <c r="G9" s="13">
        <f>'Raw Data'!Q10*100</f>
        <v>7.7251376900000004</v>
      </c>
      <c r="H9" s="13">
        <f>'Raw Data'!AC10*100</f>
        <v>7.5903638300000003</v>
      </c>
      <c r="J9" s="19">
        <v>11</v>
      </c>
      <c r="K9" s="16" t="s">
        <v>164</v>
      </c>
      <c r="L9" s="35"/>
      <c r="M9"/>
      <c r="N9" s="33"/>
      <c r="S9" s="6"/>
      <c r="T9" s="6"/>
      <c r="U9" s="6"/>
      <c r="AA9"/>
      <c r="AB9"/>
      <c r="AC9"/>
      <c r="AD9"/>
      <c r="AE9"/>
    </row>
    <row r="10" spans="1:34" x14ac:dyDescent="0.3">
      <c r="A10">
        <v>2</v>
      </c>
      <c r="B10" s="33" t="s">
        <v>173</v>
      </c>
      <c r="C10" t="str">
        <f>IF('Raw Data'!BC9&lt;0,CONCATENATE("(",-1*'Raw Data'!BC9,")"),'Raw Data'!BC9)</f>
        <v>(1,a)</v>
      </c>
      <c r="D10"/>
      <c r="E10" s="30" t="str">
        <f t="shared" si="0"/>
        <v>Winnipeg RHA (1,a)</v>
      </c>
      <c r="F10" s="13">
        <f>'Raw Data'!E9*100</f>
        <v>6.7173621599999995</v>
      </c>
      <c r="G10" s="13">
        <f>'Raw Data'!Q9*100</f>
        <v>7.7099999399999994</v>
      </c>
      <c r="H10" s="13">
        <f>'Raw Data'!AC9*100</f>
        <v>7.38032047</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(3,b)</v>
      </c>
      <c r="D11"/>
      <c r="E11" s="30" t="str">
        <f t="shared" si="0"/>
        <v>Southern Health-Santé Sud (3,b)</v>
      </c>
      <c r="F11" s="13">
        <f>'Raw Data'!E8*100</f>
        <v>7.8225287899999998</v>
      </c>
      <c r="G11" s="13">
        <f>'Raw Data'!Q8*100</f>
        <v>7.6142930400000006</v>
      </c>
      <c r="H11" s="13">
        <f>'Raw Data'!AC8*100</f>
        <v>6.3736112400000007</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Hospital Readmissions within 1-30 days by Income Quintile, 2012/13, 2017/18 &amp; 2022/23(ref), proportion of hospital episodes</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426</v>
      </c>
      <c r="O17" s="6" t="s">
        <v>427</v>
      </c>
      <c r="P17" s="6" t="s">
        <v>428</v>
      </c>
      <c r="R17" s="35"/>
      <c r="V17"/>
      <c r="W17"/>
      <c r="X17"/>
      <c r="AF17" s="6"/>
      <c r="AG17" s="6"/>
      <c r="AH17" s="6"/>
    </row>
    <row r="18" spans="1:34" x14ac:dyDescent="0.3">
      <c r="B18"/>
      <c r="D18"/>
      <c r="E18"/>
      <c r="F18" s="6" t="s">
        <v>401</v>
      </c>
      <c r="G18" s="6" t="s">
        <v>402</v>
      </c>
      <c r="H18" s="6" t="s">
        <v>403</v>
      </c>
      <c r="I18"/>
      <c r="J18" s="6"/>
      <c r="K18" s="6"/>
      <c r="L18" s="6"/>
      <c r="M18" s="6"/>
      <c r="N18" s="43" t="s">
        <v>425</v>
      </c>
      <c r="O18" s="6"/>
      <c r="Q18" s="3"/>
      <c r="R18" s="35"/>
      <c r="V18"/>
      <c r="W18"/>
      <c r="X18"/>
      <c r="AF18" s="6"/>
      <c r="AG18" s="6"/>
      <c r="AH18" s="6"/>
    </row>
    <row r="19" spans="1:34" x14ac:dyDescent="0.3">
      <c r="B19" s="3" t="s">
        <v>30</v>
      </c>
      <c r="C19" s="3" t="s">
        <v>418</v>
      </c>
      <c r="D19" s="32" t="s">
        <v>399</v>
      </c>
      <c r="E19" s="2" t="s">
        <v>400</v>
      </c>
      <c r="F19" s="7" t="s">
        <v>207</v>
      </c>
      <c r="G19" s="7" t="s">
        <v>208</v>
      </c>
      <c r="H19" s="7" t="s">
        <v>209</v>
      </c>
      <c r="I19" s="7"/>
      <c r="J19" s="19" t="s">
        <v>270</v>
      </c>
      <c r="K19" s="16"/>
      <c r="L19" s="7"/>
      <c r="M19" s="14"/>
      <c r="N19" s="7" t="s">
        <v>207</v>
      </c>
      <c r="O19" s="7" t="s">
        <v>208</v>
      </c>
      <c r="P19" s="7" t="s">
        <v>209</v>
      </c>
    </row>
    <row r="20" spans="1:34" ht="27" x14ac:dyDescent="0.3">
      <c r="A20" t="s">
        <v>28</v>
      </c>
      <c r="B20" s="46" t="s">
        <v>419</v>
      </c>
      <c r="C20" s="33" t="str">
        <f>IF(OR('Raw Inc Data'!BS9="s",'Raw Inc Data'!BT9="s",'Raw Inc Data'!BU9="s")," (s)","")</f>
        <v/>
      </c>
      <c r="D20" t="s">
        <v>28</v>
      </c>
      <c r="E20" s="46" t="str">
        <f>CONCATENATE(B20,C20)</f>
        <v>R1
(Lowest)</v>
      </c>
      <c r="F20" s="13">
        <f>'Raw Inc Data'!D9*100</f>
        <v>10.3033524</v>
      </c>
      <c r="G20" s="13">
        <f>'Raw Inc Data'!U9*100</f>
        <v>9.6378582399999999</v>
      </c>
      <c r="H20" s="13">
        <f>'Raw Inc Data'!AL9*100</f>
        <v>8.5782456600000003</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Data'!D10*100</f>
        <v>9.2244778299999997</v>
      </c>
      <c r="G21" s="13">
        <f>'Raw Inc Data'!U10*100</f>
        <v>8.5413129399999992</v>
      </c>
      <c r="H21" s="13">
        <f>'Raw Inc Data'!AL10*100</f>
        <v>8.4877336200000002</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Data'!D11*100</f>
        <v>8.5417540599999988</v>
      </c>
      <c r="G22" s="13">
        <f>'Raw Inc Data'!U11*100</f>
        <v>7.9949694000000004</v>
      </c>
      <c r="H22" s="13">
        <f>'Raw Inc Data'!AL11*100</f>
        <v>7.56676473</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Data'!D12*100</f>
        <v>7.9246027299999993</v>
      </c>
      <c r="G23" s="13">
        <f>'Raw Inc Data'!U12*100</f>
        <v>7.5633748599999997</v>
      </c>
      <c r="H23" s="13">
        <f>'Raw Inc Data'!AL12*100</f>
        <v>7.0376332400000008</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420</v>
      </c>
      <c r="C24" s="33" t="str">
        <f>IF(OR('Raw Inc Data'!BS13="s",'Raw Inc Data'!BT13="s",'Raw Inc Data'!BU13="s")," (s)","")</f>
        <v/>
      </c>
      <c r="D24"/>
      <c r="E24" s="46" t="str">
        <f t="shared" si="1"/>
        <v>Rural R5
(Highest)</v>
      </c>
      <c r="F24" s="13">
        <f>'Raw Inc Data'!D13*100</f>
        <v>6.6267842199999993</v>
      </c>
      <c r="G24" s="13">
        <f>'Raw Inc Data'!U13*100</f>
        <v>6.5029099000000006</v>
      </c>
      <c r="H24" s="13">
        <f>'Raw Inc Data'!AL13*100</f>
        <v>6.0095187499999998</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421</v>
      </c>
      <c r="C25" s="33" t="str">
        <f>IF(OR('Raw Inc Data'!BS14="s",'Raw Inc Data'!BT14="s",'Raw Inc Data'!BU14="s")," (s)","")</f>
        <v/>
      </c>
      <c r="D25" t="s">
        <v>28</v>
      </c>
      <c r="E25" s="46" t="str">
        <f t="shared" si="1"/>
        <v>U1
(Lowest)</v>
      </c>
      <c r="F25" s="13">
        <f>'Raw Inc Data'!D14*100</f>
        <v>7.8428031499999999</v>
      </c>
      <c r="G25" s="13">
        <f>'Raw Inc Data'!U14*100</f>
        <v>9.3888407800000007</v>
      </c>
      <c r="H25" s="13">
        <f>'Raw Inc Data'!AL14*100</f>
        <v>9.3580023900000011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Data'!D15*100</f>
        <v>6.5506258799999992</v>
      </c>
      <c r="G26" s="13">
        <f>'Raw Inc Data'!U15*100</f>
        <v>7.7073484799999994</v>
      </c>
      <c r="H26" s="13">
        <f>'Raw Inc Data'!AL15*100</f>
        <v>7.0170073200000003</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Data'!D16*100</f>
        <v>6.0035120800000001</v>
      </c>
      <c r="G27" s="13">
        <f>'Raw Inc Data'!U16*100</f>
        <v>7.1942561300000003</v>
      </c>
      <c r="H27" s="13">
        <f>'Raw Inc Data'!AL16*100</f>
        <v>6.6056265399999994</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Data'!D17*100</f>
        <v>6.2225940700000004</v>
      </c>
      <c r="G28" s="13">
        <f>'Raw Inc Data'!U17*100</f>
        <v>6.5720141300000003</v>
      </c>
      <c r="H28" s="13">
        <f>'Raw Inc Data'!AL17*100</f>
        <v>5.8875735899999997</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422</v>
      </c>
      <c r="C29" s="33" t="str">
        <f>IF(OR('Raw Inc Data'!BS18="s",'Raw Inc Data'!BT18="s",'Raw Inc Data'!BU18="s")," (s)","")</f>
        <v/>
      </c>
      <c r="D29"/>
      <c r="E29" s="46" t="str">
        <f t="shared" si="1"/>
        <v>Urban U5
(Highest)</v>
      </c>
      <c r="F29" s="13">
        <f>'Raw Inc Data'!D18*100</f>
        <v>5.6269919799999997</v>
      </c>
      <c r="G29" s="13">
        <f>'Raw Inc Data'!U18*100</f>
        <v>5.9484422800000001</v>
      </c>
      <c r="H29" s="13">
        <f>'Raw Inc Data'!AL18*100</f>
        <v>5.5482703199999994</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248</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405</v>
      </c>
      <c r="G33" s="36" t="s">
        <v>406</v>
      </c>
      <c r="H33" t="s">
        <v>407</v>
      </c>
      <c r="I33"/>
      <c r="J33" s="43" t="s">
        <v>404</v>
      </c>
      <c r="K33" s="6"/>
      <c r="L33" s="37"/>
      <c r="M33" s="36"/>
      <c r="N33" s="36"/>
      <c r="O33" s="36"/>
      <c r="R33" s="35"/>
      <c r="V33"/>
      <c r="W33"/>
      <c r="X33"/>
      <c r="AF33" s="6"/>
      <c r="AG33" s="6"/>
      <c r="AH33" s="6"/>
    </row>
    <row r="34" spans="2:34" x14ac:dyDescent="0.3">
      <c r="B34"/>
      <c r="D34"/>
      <c r="E34" s="27" t="s">
        <v>276</v>
      </c>
      <c r="F34" s="28" t="str">
        <f>IF('Raw Inc Data'!BN9="r","*","")</f>
        <v>*</v>
      </c>
      <c r="G34" s="28" t="str">
        <f>IF('Raw Inc Data'!BO9="r","*","")</f>
        <v>*</v>
      </c>
      <c r="H34" s="28" t="str">
        <f>IF('Raw Inc Data'!BP9="r","*","")</f>
        <v>*</v>
      </c>
      <c r="I34" s="26"/>
      <c r="J34" s="44" t="s">
        <v>276</v>
      </c>
      <c r="K34" s="44" t="s">
        <v>408</v>
      </c>
      <c r="L34" s="44" t="s">
        <v>410</v>
      </c>
      <c r="M34" s="44" t="s">
        <v>411</v>
      </c>
      <c r="N34"/>
      <c r="O34" s="35"/>
    </row>
    <row r="35" spans="2:34" x14ac:dyDescent="0.3">
      <c r="B35"/>
      <c r="D35"/>
      <c r="E35" s="27" t="s">
        <v>275</v>
      </c>
      <c r="F35" s="28" t="str">
        <f>IF('Raw Inc Data'!BN14="u","*","")</f>
        <v>*</v>
      </c>
      <c r="G35" s="28" t="str">
        <f>IF('Raw Inc Data'!BO14="u","*","")</f>
        <v>*</v>
      </c>
      <c r="H35" s="28" t="str">
        <f>IF('Raw Inc Data'!BP14="u","*","")</f>
        <v>*</v>
      </c>
      <c r="I35" s="38"/>
      <c r="J35" s="44" t="s">
        <v>275</v>
      </c>
      <c r="K35" s="44" t="s">
        <v>409</v>
      </c>
      <c r="L35" s="44" t="s">
        <v>413</v>
      </c>
      <c r="M35" s="44" t="s">
        <v>412</v>
      </c>
      <c r="N35"/>
      <c r="O35" s="35"/>
    </row>
    <row r="36" spans="2:34" x14ac:dyDescent="0.3">
      <c r="B36"/>
      <c r="D36"/>
      <c r="E36" s="39" t="s">
        <v>278</v>
      </c>
      <c r="F36" s="40"/>
      <c r="G36" s="28" t="str">
        <f>IF('Raw Inc Data'!BQ9="a"," (a)","")</f>
        <v/>
      </c>
      <c r="H36" s="28" t="str">
        <f>IF('Raw Inc Data'!BR9="b"," (b)","")</f>
        <v/>
      </c>
      <c r="I36" s="26"/>
      <c r="J36" s="44" t="s">
        <v>278</v>
      </c>
      <c r="K36" s="44"/>
      <c r="L36" s="44" t="s">
        <v>414</v>
      </c>
      <c r="M36" s="44" t="s">
        <v>415</v>
      </c>
      <c r="N36" s="6"/>
      <c r="O36" s="35"/>
    </row>
    <row r="37" spans="2:34" x14ac:dyDescent="0.3">
      <c r="B37"/>
      <c r="D37"/>
      <c r="E37" s="39" t="s">
        <v>277</v>
      </c>
      <c r="F37" s="40"/>
      <c r="G37" s="28" t="str">
        <f>IF('Raw Inc Data'!BQ14="a"," (a)","")</f>
        <v/>
      </c>
      <c r="H37" s="28" t="str">
        <f>IF('Raw Inc Data'!BR14="b"," (b)","")</f>
        <v/>
      </c>
      <c r="I37" s="26"/>
      <c r="J37" s="45" t="s">
        <v>277</v>
      </c>
      <c r="K37" s="44"/>
      <c r="L37" s="44" t="s">
        <v>416</v>
      </c>
      <c r="M37" s="28" t="s">
        <v>417</v>
      </c>
      <c r="N37" s="6"/>
      <c r="O37" s="35"/>
    </row>
    <row r="38" spans="2:34" x14ac:dyDescent="0.3">
      <c r="B38"/>
      <c r="D38"/>
      <c r="E38" s="27" t="s">
        <v>382</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383</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429</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A26" sqref="A26"/>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9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2"/>
      <c r="BE5" s="92"/>
      <c r="BF5" s="92"/>
    </row>
    <row r="6" spans="1:93" x14ac:dyDescent="0.3">
      <c r="A6" s="10"/>
      <c r="B6" t="s">
        <v>457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2"/>
      <c r="BE6" s="92"/>
      <c r="BF6" s="92"/>
    </row>
    <row r="7" spans="1:93" x14ac:dyDescent="0.3">
      <c r="A7" s="10"/>
      <c r="B7" t="s">
        <v>0</v>
      </c>
      <c r="C7" s="100" t="s">
        <v>1</v>
      </c>
      <c r="D7" s="102" t="s">
        <v>2</v>
      </c>
      <c r="E7" s="109" t="s">
        <v>3</v>
      </c>
      <c r="F7" s="102" t="s">
        <v>4</v>
      </c>
      <c r="G7" s="102" t="s">
        <v>5</v>
      </c>
      <c r="H7" s="102" t="s">
        <v>6</v>
      </c>
      <c r="I7" s="103" t="s">
        <v>7</v>
      </c>
      <c r="J7" s="102" t="s">
        <v>155</v>
      </c>
      <c r="K7" s="102" t="s">
        <v>156</v>
      </c>
      <c r="L7" s="102" t="s">
        <v>8</v>
      </c>
      <c r="M7" s="102" t="s">
        <v>9</v>
      </c>
      <c r="N7" s="102" t="s">
        <v>10</v>
      </c>
      <c r="O7" s="102" t="s">
        <v>11</v>
      </c>
      <c r="P7" s="102" t="s">
        <v>12</v>
      </c>
      <c r="Q7" s="109" t="s">
        <v>13</v>
      </c>
      <c r="R7" s="102" t="s">
        <v>14</v>
      </c>
      <c r="S7" s="102" t="s">
        <v>15</v>
      </c>
      <c r="T7" s="102" t="s">
        <v>16</v>
      </c>
      <c r="U7" s="103" t="s">
        <v>17</v>
      </c>
      <c r="V7" s="102" t="s">
        <v>157</v>
      </c>
      <c r="W7" s="102" t="s">
        <v>158</v>
      </c>
      <c r="X7" s="102" t="s">
        <v>18</v>
      </c>
      <c r="Y7" s="102" t="s">
        <v>19</v>
      </c>
      <c r="Z7" s="102" t="s">
        <v>20</v>
      </c>
      <c r="AA7" s="102" t="s">
        <v>211</v>
      </c>
      <c r="AB7" s="102" t="s">
        <v>212</v>
      </c>
      <c r="AC7" s="109" t="s">
        <v>213</v>
      </c>
      <c r="AD7" s="102" t="s">
        <v>214</v>
      </c>
      <c r="AE7" s="102" t="s">
        <v>215</v>
      </c>
      <c r="AF7" s="102" t="s">
        <v>216</v>
      </c>
      <c r="AG7" s="103" t="s">
        <v>217</v>
      </c>
      <c r="AH7" s="102" t="s">
        <v>218</v>
      </c>
      <c r="AI7" s="102" t="s">
        <v>219</v>
      </c>
      <c r="AJ7" s="102" t="s">
        <v>220</v>
      </c>
      <c r="AK7" s="102" t="s">
        <v>221</v>
      </c>
      <c r="AL7" s="102" t="s">
        <v>222</v>
      </c>
      <c r="AM7" s="102" t="s">
        <v>223</v>
      </c>
      <c r="AN7" s="102" t="s">
        <v>224</v>
      </c>
      <c r="AO7" s="102" t="s">
        <v>225</v>
      </c>
      <c r="AP7" s="102" t="s">
        <v>226</v>
      </c>
      <c r="AQ7" s="102" t="s">
        <v>21</v>
      </c>
      <c r="AR7" s="102" t="s">
        <v>22</v>
      </c>
      <c r="AS7" s="102" t="s">
        <v>23</v>
      </c>
      <c r="AT7" s="102" t="s">
        <v>24</v>
      </c>
      <c r="AU7" s="100" t="s">
        <v>159</v>
      </c>
      <c r="AV7" s="100" t="s">
        <v>160</v>
      </c>
      <c r="AW7" s="100" t="s">
        <v>227</v>
      </c>
      <c r="AX7" s="100" t="s">
        <v>161</v>
      </c>
      <c r="AY7" s="100" t="s">
        <v>228</v>
      </c>
      <c r="AZ7" s="100" t="s">
        <v>25</v>
      </c>
      <c r="BA7" s="100" t="s">
        <v>26</v>
      </c>
      <c r="BB7" s="100" t="s">
        <v>229</v>
      </c>
      <c r="BC7" s="104" t="s">
        <v>27</v>
      </c>
      <c r="BD7" s="105" t="s">
        <v>131</v>
      </c>
      <c r="BE7" s="105" t="s">
        <v>132</v>
      </c>
      <c r="BF7" s="105" t="s">
        <v>230</v>
      </c>
    </row>
    <row r="8" spans="1:93" s="3" customFormat="1" x14ac:dyDescent="0.3">
      <c r="A8" s="10" t="s">
        <v>423</v>
      </c>
      <c r="B8" s="3" t="s">
        <v>162</v>
      </c>
      <c r="C8" s="110">
        <v>1405</v>
      </c>
      <c r="D8" s="113">
        <v>18237</v>
      </c>
      <c r="E8" s="109">
        <v>7.8225287899999996E-2</v>
      </c>
      <c r="F8" s="108">
        <v>7.2551349799999998E-2</v>
      </c>
      <c r="G8" s="108">
        <v>8.4342960999999994E-2</v>
      </c>
      <c r="H8" s="108">
        <v>0.98392235130000005</v>
      </c>
      <c r="I8" s="111">
        <v>7.7041180000000001E-2</v>
      </c>
      <c r="J8" s="108">
        <v>7.3116286099999997E-2</v>
      </c>
      <c r="K8" s="108">
        <v>8.1176762900000005E-2</v>
      </c>
      <c r="L8" s="108">
        <v>0.99922610629999997</v>
      </c>
      <c r="M8" s="108">
        <v>0.9267489417</v>
      </c>
      <c r="N8" s="108">
        <v>1.0773714072</v>
      </c>
      <c r="O8" s="113">
        <v>1352</v>
      </c>
      <c r="P8" s="113">
        <v>17704</v>
      </c>
      <c r="Q8" s="109">
        <v>7.6142930400000003E-2</v>
      </c>
      <c r="R8" s="108">
        <v>7.0548375799999993E-2</v>
      </c>
      <c r="S8" s="108">
        <v>8.2181138700000003E-2</v>
      </c>
      <c r="T8" s="108">
        <v>0.1378438115</v>
      </c>
      <c r="U8" s="111">
        <v>7.6366922700000006E-2</v>
      </c>
      <c r="V8" s="108">
        <v>7.2402849800000002E-2</v>
      </c>
      <c r="W8" s="108">
        <v>8.0548029600000001E-2</v>
      </c>
      <c r="X8" s="108">
        <v>0.94386113679999994</v>
      </c>
      <c r="Y8" s="108">
        <v>0.87451152480000005</v>
      </c>
      <c r="Z8" s="108">
        <v>1.0187102402999999</v>
      </c>
      <c r="AA8" s="113">
        <v>947</v>
      </c>
      <c r="AB8" s="113">
        <v>14647</v>
      </c>
      <c r="AC8" s="109">
        <v>6.3736112400000003E-2</v>
      </c>
      <c r="AD8" s="108">
        <v>5.8502763800000003E-2</v>
      </c>
      <c r="AE8" s="108">
        <v>6.9437608600000006E-2</v>
      </c>
      <c r="AF8" s="108">
        <v>5.6845011999999996E-6</v>
      </c>
      <c r="AG8" s="111">
        <v>6.4654878099999993E-2</v>
      </c>
      <c r="AH8" s="108">
        <v>6.0665385799999999E-2</v>
      </c>
      <c r="AI8" s="108">
        <v>6.8906728400000006E-2</v>
      </c>
      <c r="AJ8" s="108">
        <v>0.82007131249999998</v>
      </c>
      <c r="AK8" s="108">
        <v>0.75273556139999998</v>
      </c>
      <c r="AL8" s="108">
        <v>0.89343056460000003</v>
      </c>
      <c r="AM8" s="108">
        <v>4.8088530000000001E-4</v>
      </c>
      <c r="AN8" s="108">
        <v>0.83705883150000004</v>
      </c>
      <c r="AO8" s="108">
        <v>0.75751440329999997</v>
      </c>
      <c r="AP8" s="108">
        <v>0.92495599319999999</v>
      </c>
      <c r="AQ8" s="108">
        <v>0.56443020700000002</v>
      </c>
      <c r="AR8" s="108">
        <v>0.97337999590000002</v>
      </c>
      <c r="AS8" s="108">
        <v>0.88803432609999999</v>
      </c>
      <c r="AT8" s="108">
        <v>1.0669279198999999</v>
      </c>
      <c r="AU8" s="110" t="s">
        <v>28</v>
      </c>
      <c r="AV8" s="110" t="s">
        <v>28</v>
      </c>
      <c r="AW8" s="110">
        <v>3</v>
      </c>
      <c r="AX8" s="110" t="s">
        <v>28</v>
      </c>
      <c r="AY8" s="110" t="s">
        <v>232</v>
      </c>
      <c r="AZ8" s="110" t="s">
        <v>28</v>
      </c>
      <c r="BA8" s="110" t="s">
        <v>28</v>
      </c>
      <c r="BB8" s="110" t="s">
        <v>28</v>
      </c>
      <c r="BC8" s="104" t="s">
        <v>434</v>
      </c>
      <c r="BD8" s="105">
        <v>1405</v>
      </c>
      <c r="BE8" s="105">
        <v>1352</v>
      </c>
      <c r="BF8" s="105">
        <v>947</v>
      </c>
      <c r="BG8" s="43"/>
      <c r="BH8" s="43"/>
      <c r="BI8" s="43"/>
      <c r="BJ8" s="43"/>
      <c r="BK8" s="43"/>
      <c r="BL8" s="43"/>
      <c r="BM8" s="43"/>
      <c r="BN8" s="43"/>
      <c r="BO8" s="43"/>
      <c r="BP8" s="43"/>
      <c r="BQ8" s="43"/>
      <c r="BR8" s="43"/>
      <c r="BS8" s="43"/>
      <c r="BT8" s="43"/>
      <c r="BU8" s="43"/>
      <c r="BV8" s="43"/>
      <c r="BW8" s="43"/>
    </row>
    <row r="9" spans="1:93" x14ac:dyDescent="0.3">
      <c r="A9" s="10"/>
      <c r="B9" t="s">
        <v>163</v>
      </c>
      <c r="C9" s="100">
        <v>3811</v>
      </c>
      <c r="D9" s="114">
        <v>56150</v>
      </c>
      <c r="E9" s="112">
        <v>6.7173621599999997E-2</v>
      </c>
      <c r="F9" s="102">
        <v>6.3147807400000006E-2</v>
      </c>
      <c r="G9" s="102">
        <v>7.14560905E-2</v>
      </c>
      <c r="H9" s="102">
        <v>1.2045648000000001E-6</v>
      </c>
      <c r="I9" s="103">
        <v>6.7871771999999997E-2</v>
      </c>
      <c r="J9" s="102">
        <v>6.5750766200000005E-2</v>
      </c>
      <c r="K9" s="102">
        <v>7.0061197800000002E-2</v>
      </c>
      <c r="L9" s="102">
        <v>0.85805547240000002</v>
      </c>
      <c r="M9" s="102">
        <v>0.80663094199999996</v>
      </c>
      <c r="N9" s="102">
        <v>0.91275843170000004</v>
      </c>
      <c r="O9" s="114">
        <v>4682</v>
      </c>
      <c r="P9" s="114">
        <v>60309</v>
      </c>
      <c r="Q9" s="112">
        <v>7.7099999399999994E-2</v>
      </c>
      <c r="R9" s="102">
        <v>7.2624464599999994E-2</v>
      </c>
      <c r="S9" s="102">
        <v>8.1851342399999999E-2</v>
      </c>
      <c r="T9" s="102">
        <v>0.13775562320000001</v>
      </c>
      <c r="U9" s="103">
        <v>7.76335207E-2</v>
      </c>
      <c r="V9" s="102">
        <v>7.5441338900000002E-2</v>
      </c>
      <c r="W9" s="102">
        <v>7.9889403100000006E-2</v>
      </c>
      <c r="X9" s="102">
        <v>0.95572488089999996</v>
      </c>
      <c r="Y9" s="102">
        <v>0.90024654019999995</v>
      </c>
      <c r="Z9" s="102">
        <v>1.0146221142</v>
      </c>
      <c r="AA9" s="114">
        <v>3819</v>
      </c>
      <c r="AB9" s="114">
        <v>51025</v>
      </c>
      <c r="AC9" s="112">
        <v>7.38032047E-2</v>
      </c>
      <c r="AD9" s="102">
        <v>6.93190152E-2</v>
      </c>
      <c r="AE9" s="102">
        <v>7.8577472600000003E-2</v>
      </c>
      <c r="AF9" s="102">
        <v>0.10588640000000001</v>
      </c>
      <c r="AG9" s="103">
        <v>7.4845663899999998E-2</v>
      </c>
      <c r="AH9" s="102">
        <v>7.2509135000000002E-2</v>
      </c>
      <c r="AI9" s="102">
        <v>7.7257484900000006E-2</v>
      </c>
      <c r="AJ9" s="102">
        <v>0.94960123360000004</v>
      </c>
      <c r="AK9" s="102">
        <v>0.89190466260000001</v>
      </c>
      <c r="AL9" s="102">
        <v>1.0110301478999999</v>
      </c>
      <c r="AM9" s="102">
        <v>0.19240041320000001</v>
      </c>
      <c r="AN9" s="102">
        <v>0.95724001589999996</v>
      </c>
      <c r="AO9" s="102">
        <v>0.896362573</v>
      </c>
      <c r="AP9" s="102">
        <v>1.0222520168</v>
      </c>
      <c r="AQ9" s="102">
        <v>3.9306800000000001E-5</v>
      </c>
      <c r="AR9" s="102">
        <v>1.1477719612999999</v>
      </c>
      <c r="AS9" s="102">
        <v>1.0747869548</v>
      </c>
      <c r="AT9" s="102">
        <v>1.2257131233</v>
      </c>
      <c r="AU9" s="100">
        <v>1</v>
      </c>
      <c r="AV9" s="100" t="s">
        <v>28</v>
      </c>
      <c r="AW9" s="100" t="s">
        <v>28</v>
      </c>
      <c r="AX9" s="100" t="s">
        <v>231</v>
      </c>
      <c r="AY9" s="100" t="s">
        <v>28</v>
      </c>
      <c r="AZ9" s="100" t="s">
        <v>28</v>
      </c>
      <c r="BA9" s="100" t="s">
        <v>28</v>
      </c>
      <c r="BB9" s="100" t="s">
        <v>28</v>
      </c>
      <c r="BC9" s="106" t="s">
        <v>236</v>
      </c>
      <c r="BD9" s="107">
        <v>3811</v>
      </c>
      <c r="BE9" s="107">
        <v>4682</v>
      </c>
      <c r="BF9" s="107">
        <v>3819</v>
      </c>
    </row>
    <row r="10" spans="1:93" x14ac:dyDescent="0.3">
      <c r="A10" s="10"/>
      <c r="B10" t="s">
        <v>165</v>
      </c>
      <c r="C10" s="100">
        <v>1026</v>
      </c>
      <c r="D10" s="114">
        <v>11973</v>
      </c>
      <c r="E10" s="112">
        <v>8.08801195E-2</v>
      </c>
      <c r="F10" s="102">
        <v>7.4530081400000003E-2</v>
      </c>
      <c r="G10" s="102">
        <v>8.7771187099999995E-2</v>
      </c>
      <c r="H10" s="102">
        <v>0.4345297669</v>
      </c>
      <c r="I10" s="103">
        <v>8.5692808800000006E-2</v>
      </c>
      <c r="J10" s="102">
        <v>8.0606538000000005E-2</v>
      </c>
      <c r="K10" s="102">
        <v>9.1100023299999999E-2</v>
      </c>
      <c r="L10" s="102">
        <v>1.0331381192</v>
      </c>
      <c r="M10" s="102">
        <v>0.9520246591</v>
      </c>
      <c r="N10" s="102">
        <v>1.1211625278999999</v>
      </c>
      <c r="O10" s="114">
        <v>984</v>
      </c>
      <c r="P10" s="114">
        <v>11917</v>
      </c>
      <c r="Q10" s="112">
        <v>7.7251376900000002E-2</v>
      </c>
      <c r="R10" s="102">
        <v>7.1093594900000001E-2</v>
      </c>
      <c r="S10" s="102">
        <v>8.3942516100000003E-2</v>
      </c>
      <c r="T10" s="102">
        <v>0.30667859359999999</v>
      </c>
      <c r="U10" s="103">
        <v>8.2571116900000005E-2</v>
      </c>
      <c r="V10" s="102">
        <v>7.7569831000000006E-2</v>
      </c>
      <c r="W10" s="102">
        <v>8.7894858899999997E-2</v>
      </c>
      <c r="X10" s="102">
        <v>0.95760134299999999</v>
      </c>
      <c r="Y10" s="102">
        <v>0.88127001309999997</v>
      </c>
      <c r="Z10" s="102">
        <v>1.040544122</v>
      </c>
      <c r="AA10" s="114">
        <v>863</v>
      </c>
      <c r="AB10" s="114">
        <v>10580</v>
      </c>
      <c r="AC10" s="112">
        <v>7.5903638300000006E-2</v>
      </c>
      <c r="AD10" s="102">
        <v>6.9539255699999997E-2</v>
      </c>
      <c r="AE10" s="102">
        <v>8.2850502800000003E-2</v>
      </c>
      <c r="AF10" s="102">
        <v>0.59658171029999996</v>
      </c>
      <c r="AG10" s="103">
        <v>8.1568998099999998E-2</v>
      </c>
      <c r="AH10" s="102">
        <v>7.6304454300000005E-2</v>
      </c>
      <c r="AI10" s="102">
        <v>8.7196763499999996E-2</v>
      </c>
      <c r="AJ10" s="102">
        <v>0.97662681220000003</v>
      </c>
      <c r="AK10" s="102">
        <v>0.89473842299999995</v>
      </c>
      <c r="AL10" s="102">
        <v>1.0660098032000001</v>
      </c>
      <c r="AM10" s="102">
        <v>0.74636092700000001</v>
      </c>
      <c r="AN10" s="102">
        <v>0.98255385569999998</v>
      </c>
      <c r="AO10" s="102">
        <v>0.88315735419999997</v>
      </c>
      <c r="AP10" s="102">
        <v>1.0931371116999999</v>
      </c>
      <c r="AQ10" s="102">
        <v>0.38005436500000001</v>
      </c>
      <c r="AR10" s="102">
        <v>0.95513430789999998</v>
      </c>
      <c r="AS10" s="102">
        <v>0.86208852759999999</v>
      </c>
      <c r="AT10" s="102">
        <v>1.0582225804000001</v>
      </c>
      <c r="AU10" s="100" t="s">
        <v>28</v>
      </c>
      <c r="AV10" s="100" t="s">
        <v>28</v>
      </c>
      <c r="AW10" s="100" t="s">
        <v>28</v>
      </c>
      <c r="AX10" s="100" t="s">
        <v>28</v>
      </c>
      <c r="AY10" s="100" t="s">
        <v>28</v>
      </c>
      <c r="AZ10" s="100" t="s">
        <v>28</v>
      </c>
      <c r="BA10" s="100" t="s">
        <v>28</v>
      </c>
      <c r="BB10" s="100" t="s">
        <v>28</v>
      </c>
      <c r="BC10" s="106" t="s">
        <v>28</v>
      </c>
      <c r="BD10" s="107">
        <v>1026</v>
      </c>
      <c r="BE10" s="107">
        <v>984</v>
      </c>
      <c r="BF10" s="107">
        <v>863</v>
      </c>
    </row>
    <row r="11" spans="1:93" x14ac:dyDescent="0.3">
      <c r="A11" s="10"/>
      <c r="B11" t="s">
        <v>164</v>
      </c>
      <c r="C11" s="100">
        <v>2065</v>
      </c>
      <c r="D11" s="114">
        <v>20457</v>
      </c>
      <c r="E11" s="112">
        <v>9.1964812600000001E-2</v>
      </c>
      <c r="F11" s="102">
        <v>8.5874431200000004E-2</v>
      </c>
      <c r="G11" s="102">
        <v>9.84871358E-2</v>
      </c>
      <c r="H11" s="102">
        <v>4.0969166999999997E-6</v>
      </c>
      <c r="I11" s="103">
        <v>0.10094344230000001</v>
      </c>
      <c r="J11" s="102">
        <v>9.6682220999999999E-2</v>
      </c>
      <c r="K11" s="102">
        <v>0.1053924749</v>
      </c>
      <c r="L11" s="102">
        <v>1.1747306285000001</v>
      </c>
      <c r="M11" s="102">
        <v>1.0969339424</v>
      </c>
      <c r="N11" s="102">
        <v>1.2580448067000001</v>
      </c>
      <c r="O11" s="114">
        <v>1858</v>
      </c>
      <c r="P11" s="114">
        <v>19253</v>
      </c>
      <c r="Q11" s="112">
        <v>8.7581708300000005E-2</v>
      </c>
      <c r="R11" s="102">
        <v>8.1650099200000006E-2</v>
      </c>
      <c r="S11" s="102">
        <v>9.3944229200000007E-2</v>
      </c>
      <c r="T11" s="102">
        <v>2.16265122E-2</v>
      </c>
      <c r="U11" s="103">
        <v>9.6504440900000002E-2</v>
      </c>
      <c r="V11" s="102">
        <v>9.2214648699999999E-2</v>
      </c>
      <c r="W11" s="102">
        <v>0.1009937927</v>
      </c>
      <c r="X11" s="102">
        <v>1.0856552314000001</v>
      </c>
      <c r="Y11" s="102">
        <v>1.0121275211</v>
      </c>
      <c r="Z11" s="102">
        <v>1.1645244860999999</v>
      </c>
      <c r="AA11" s="114">
        <v>1547</v>
      </c>
      <c r="AB11" s="114">
        <v>16127</v>
      </c>
      <c r="AC11" s="112">
        <v>8.9242681200000007E-2</v>
      </c>
      <c r="AD11" s="102">
        <v>8.2851667899999995E-2</v>
      </c>
      <c r="AE11" s="102">
        <v>9.6126684500000004E-2</v>
      </c>
      <c r="AF11" s="102">
        <v>2.6596090000000002E-4</v>
      </c>
      <c r="AG11" s="103">
        <v>9.5926086699999996E-2</v>
      </c>
      <c r="AH11" s="102">
        <v>9.1263103499999998E-2</v>
      </c>
      <c r="AI11" s="102">
        <v>0.10082731960000001</v>
      </c>
      <c r="AJ11" s="102">
        <v>1.1482558313</v>
      </c>
      <c r="AK11" s="102">
        <v>1.0660247941000001</v>
      </c>
      <c r="AL11" s="102">
        <v>1.2368300076000001</v>
      </c>
      <c r="AM11" s="102">
        <v>0.66539745130000005</v>
      </c>
      <c r="AN11" s="102">
        <v>1.0189648379</v>
      </c>
      <c r="AO11" s="102">
        <v>0.93579734420000005</v>
      </c>
      <c r="AP11" s="102">
        <v>1.1095237095999999</v>
      </c>
      <c r="AQ11" s="102">
        <v>0.23607171069999999</v>
      </c>
      <c r="AR11" s="102">
        <v>0.95233933270000004</v>
      </c>
      <c r="AS11" s="102">
        <v>0.87843500100000005</v>
      </c>
      <c r="AT11" s="102">
        <v>1.03246137</v>
      </c>
      <c r="AU11" s="100">
        <v>1</v>
      </c>
      <c r="AV11" s="100" t="s">
        <v>28</v>
      </c>
      <c r="AW11" s="100">
        <v>3</v>
      </c>
      <c r="AX11" s="100" t="s">
        <v>28</v>
      </c>
      <c r="AY11" s="100" t="s">
        <v>28</v>
      </c>
      <c r="AZ11" s="100" t="s">
        <v>28</v>
      </c>
      <c r="BA11" s="100" t="s">
        <v>28</v>
      </c>
      <c r="BB11" s="100" t="s">
        <v>28</v>
      </c>
      <c r="BC11" s="106" t="s">
        <v>235</v>
      </c>
      <c r="BD11" s="107">
        <v>2065</v>
      </c>
      <c r="BE11" s="107">
        <v>1858</v>
      </c>
      <c r="BF11" s="107">
        <v>1547</v>
      </c>
      <c r="BQ11" s="52"/>
      <c r="CC11" s="4"/>
      <c r="CO11" s="4"/>
    </row>
    <row r="12" spans="1:93" x14ac:dyDescent="0.3">
      <c r="A12" s="10"/>
      <c r="B12" t="s">
        <v>166</v>
      </c>
      <c r="C12" s="100">
        <v>889</v>
      </c>
      <c r="D12" s="114">
        <v>10259</v>
      </c>
      <c r="E12" s="112">
        <v>9.4345300199999996E-2</v>
      </c>
      <c r="F12" s="102">
        <v>8.6404088500000004E-2</v>
      </c>
      <c r="G12" s="102">
        <v>0.1030163715</v>
      </c>
      <c r="H12" s="102">
        <v>3.1913599999999999E-5</v>
      </c>
      <c r="I12" s="103">
        <v>8.6655619500000003E-2</v>
      </c>
      <c r="J12" s="102">
        <v>8.1142493199999999E-2</v>
      </c>
      <c r="K12" s="102">
        <v>9.2543328300000005E-2</v>
      </c>
      <c r="L12" s="102">
        <v>1.2051382552000001</v>
      </c>
      <c r="M12" s="102">
        <v>1.1036996241999999</v>
      </c>
      <c r="N12" s="102">
        <v>1.3158998901000001</v>
      </c>
      <c r="O12" s="114">
        <v>855</v>
      </c>
      <c r="P12" s="114">
        <v>9873</v>
      </c>
      <c r="Q12" s="112">
        <v>9.5366755499999997E-2</v>
      </c>
      <c r="R12" s="102">
        <v>8.73130986E-2</v>
      </c>
      <c r="S12" s="102">
        <v>0.1041632722</v>
      </c>
      <c r="T12" s="102">
        <v>2.012932E-4</v>
      </c>
      <c r="U12" s="103">
        <v>8.6599817699999998E-2</v>
      </c>
      <c r="V12" s="102">
        <v>8.0985356699999997E-2</v>
      </c>
      <c r="W12" s="102">
        <v>9.2603511700000002E-2</v>
      </c>
      <c r="X12" s="102">
        <v>1.1821579993</v>
      </c>
      <c r="Y12" s="102">
        <v>1.0823255694</v>
      </c>
      <c r="Z12" s="102">
        <v>1.2911988543999999</v>
      </c>
      <c r="AA12" s="114">
        <v>637</v>
      </c>
      <c r="AB12" s="114">
        <v>8231</v>
      </c>
      <c r="AC12" s="112">
        <v>8.1990666099999998E-2</v>
      </c>
      <c r="AD12" s="102">
        <v>7.4367272100000006E-2</v>
      </c>
      <c r="AE12" s="102">
        <v>9.0395534700000002E-2</v>
      </c>
      <c r="AF12" s="102">
        <v>0.28269579340000001</v>
      </c>
      <c r="AG12" s="103">
        <v>7.7390353499999995E-2</v>
      </c>
      <c r="AH12" s="102">
        <v>7.1607909900000002E-2</v>
      </c>
      <c r="AI12" s="102">
        <v>8.3639738000000005E-2</v>
      </c>
      <c r="AJ12" s="102">
        <v>1.0549465704000001</v>
      </c>
      <c r="AK12" s="102">
        <v>0.95685890080000002</v>
      </c>
      <c r="AL12" s="102">
        <v>1.1630892134999999</v>
      </c>
      <c r="AM12" s="102">
        <v>1.2432499600000001E-2</v>
      </c>
      <c r="AN12" s="102">
        <v>0.85974054190000004</v>
      </c>
      <c r="AO12" s="102">
        <v>0.76366813619999996</v>
      </c>
      <c r="AP12" s="102">
        <v>0.96789922799999994</v>
      </c>
      <c r="AQ12" s="102">
        <v>0.84940364270000002</v>
      </c>
      <c r="AR12" s="102">
        <v>1.0108267746999999</v>
      </c>
      <c r="AS12" s="102">
        <v>0.9044878676</v>
      </c>
      <c r="AT12" s="102">
        <v>1.1296677435</v>
      </c>
      <c r="AU12" s="100">
        <v>1</v>
      </c>
      <c r="AV12" s="100">
        <v>2</v>
      </c>
      <c r="AW12" s="100" t="s">
        <v>28</v>
      </c>
      <c r="AX12" s="100" t="s">
        <v>28</v>
      </c>
      <c r="AY12" s="100" t="s">
        <v>232</v>
      </c>
      <c r="AZ12" s="100" t="s">
        <v>28</v>
      </c>
      <c r="BA12" s="100" t="s">
        <v>28</v>
      </c>
      <c r="BB12" s="100" t="s">
        <v>28</v>
      </c>
      <c r="BC12" s="106" t="s">
        <v>274</v>
      </c>
      <c r="BD12" s="107">
        <v>889</v>
      </c>
      <c r="BE12" s="107">
        <v>855</v>
      </c>
      <c r="BF12" s="107">
        <v>637</v>
      </c>
      <c r="BQ12" s="52"/>
      <c r="CC12" s="4"/>
      <c r="CO12" s="4"/>
    </row>
    <row r="13" spans="1:93" s="3" customFormat="1" x14ac:dyDescent="0.3">
      <c r="A13" s="10" t="s">
        <v>29</v>
      </c>
      <c r="B13" s="3" t="s">
        <v>50</v>
      </c>
      <c r="C13" s="110">
        <v>9199</v>
      </c>
      <c r="D13" s="113">
        <v>117123</v>
      </c>
      <c r="E13" s="109">
        <v>7.8285872899999998E-2</v>
      </c>
      <c r="F13" s="108">
        <v>7.3973540800000001E-2</v>
      </c>
      <c r="G13" s="108">
        <v>8.2849594900000004E-2</v>
      </c>
      <c r="H13" s="108" t="s">
        <v>28</v>
      </c>
      <c r="I13" s="111">
        <v>7.8541362500000003E-2</v>
      </c>
      <c r="J13" s="108">
        <v>7.6952646299999997E-2</v>
      </c>
      <c r="K13" s="108">
        <v>8.0162878399999998E-2</v>
      </c>
      <c r="L13" s="108" t="s">
        <v>28</v>
      </c>
      <c r="M13" s="108" t="s">
        <v>28</v>
      </c>
      <c r="N13" s="108" t="s">
        <v>28</v>
      </c>
      <c r="O13" s="113">
        <v>9743</v>
      </c>
      <c r="P13" s="113">
        <v>119163</v>
      </c>
      <c r="Q13" s="109">
        <v>8.0671750799999997E-2</v>
      </c>
      <c r="R13" s="108">
        <v>7.6242390800000004E-2</v>
      </c>
      <c r="S13" s="108">
        <v>8.53584379E-2</v>
      </c>
      <c r="T13" s="108" t="s">
        <v>28</v>
      </c>
      <c r="U13" s="111">
        <v>8.1761956299999994E-2</v>
      </c>
      <c r="V13" s="108">
        <v>8.0154465999999994E-2</v>
      </c>
      <c r="W13" s="108">
        <v>8.3401684700000006E-2</v>
      </c>
      <c r="X13" s="108" t="s">
        <v>28</v>
      </c>
      <c r="Y13" s="108" t="s">
        <v>28</v>
      </c>
      <c r="Z13" s="108" t="s">
        <v>28</v>
      </c>
      <c r="AA13" s="113">
        <v>7830</v>
      </c>
      <c r="AB13" s="113">
        <v>100746</v>
      </c>
      <c r="AC13" s="109">
        <v>7.7720207299999997E-2</v>
      </c>
      <c r="AD13" s="108">
        <v>7.6017655599999998E-2</v>
      </c>
      <c r="AE13" s="108">
        <v>7.94608906E-2</v>
      </c>
      <c r="AF13" s="108" t="s">
        <v>28</v>
      </c>
      <c r="AG13" s="111">
        <v>7.7720207299999997E-2</v>
      </c>
      <c r="AH13" s="108">
        <v>7.6017655599999998E-2</v>
      </c>
      <c r="AI13" s="108">
        <v>7.94608906E-2</v>
      </c>
      <c r="AJ13" s="108" t="s">
        <v>28</v>
      </c>
      <c r="AK13" s="108" t="s">
        <v>28</v>
      </c>
      <c r="AL13" s="108" t="s">
        <v>28</v>
      </c>
      <c r="AM13" s="108">
        <v>0.19578288739999999</v>
      </c>
      <c r="AN13" s="108">
        <v>0.96341292300000003</v>
      </c>
      <c r="AO13" s="108">
        <v>0.91051581049999997</v>
      </c>
      <c r="AP13" s="108">
        <v>1.0193831337000001</v>
      </c>
      <c r="AQ13" s="108">
        <v>0.2883698187</v>
      </c>
      <c r="AR13" s="108">
        <v>1.0304764814</v>
      </c>
      <c r="AS13" s="108">
        <v>0.97492021740000001</v>
      </c>
      <c r="AT13" s="108">
        <v>1.0891986439000001</v>
      </c>
      <c r="AU13" s="110" t="s">
        <v>28</v>
      </c>
      <c r="AV13" s="110" t="s">
        <v>28</v>
      </c>
      <c r="AW13" s="110" t="s">
        <v>28</v>
      </c>
      <c r="AX13" s="110" t="s">
        <v>28</v>
      </c>
      <c r="AY13" s="110" t="s">
        <v>28</v>
      </c>
      <c r="AZ13" s="110" t="s">
        <v>28</v>
      </c>
      <c r="BA13" s="110" t="s">
        <v>28</v>
      </c>
      <c r="BB13" s="110" t="s">
        <v>28</v>
      </c>
      <c r="BC13" s="104" t="s">
        <v>28</v>
      </c>
      <c r="BD13" s="105">
        <v>9199</v>
      </c>
      <c r="BE13" s="105">
        <v>9743</v>
      </c>
      <c r="BF13" s="105">
        <v>7830</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0">
        <v>18</v>
      </c>
      <c r="D14" s="113">
        <v>384</v>
      </c>
      <c r="E14" s="109">
        <v>4.8928160300000002E-2</v>
      </c>
      <c r="F14" s="108">
        <v>3.0166899600000002E-2</v>
      </c>
      <c r="G14" s="108">
        <v>7.9357338700000002E-2</v>
      </c>
      <c r="H14" s="108">
        <v>7.62090619E-2</v>
      </c>
      <c r="I14" s="111">
        <v>4.6875E-2</v>
      </c>
      <c r="J14" s="108">
        <v>2.9533244E-2</v>
      </c>
      <c r="K14" s="108">
        <v>7.4399738399999998E-2</v>
      </c>
      <c r="L14" s="108">
        <v>0.64564530929999997</v>
      </c>
      <c r="M14" s="108">
        <v>0.3980758137</v>
      </c>
      <c r="N14" s="108">
        <v>1.0471820972000001</v>
      </c>
      <c r="O14" s="113">
        <v>29</v>
      </c>
      <c r="P14" s="113">
        <v>446</v>
      </c>
      <c r="Q14" s="109">
        <v>6.5965863400000005E-2</v>
      </c>
      <c r="R14" s="108">
        <v>4.4613396600000001E-2</v>
      </c>
      <c r="S14" s="108">
        <v>9.7537857800000002E-2</v>
      </c>
      <c r="T14" s="108">
        <v>0.37464596700000002</v>
      </c>
      <c r="U14" s="111">
        <v>6.5022421499999997E-2</v>
      </c>
      <c r="V14" s="108">
        <v>4.5185488400000001E-2</v>
      </c>
      <c r="W14" s="108">
        <v>9.3567989399999996E-2</v>
      </c>
      <c r="X14" s="108">
        <v>0.83764749019999996</v>
      </c>
      <c r="Y14" s="108">
        <v>0.56650967289999998</v>
      </c>
      <c r="Z14" s="108">
        <v>1.2385548764000001</v>
      </c>
      <c r="AA14" s="113">
        <v>21</v>
      </c>
      <c r="AB14" s="113">
        <v>420</v>
      </c>
      <c r="AC14" s="109">
        <v>5.1479940799999999E-2</v>
      </c>
      <c r="AD14" s="108">
        <v>3.2698188099999997E-2</v>
      </c>
      <c r="AE14" s="108">
        <v>8.1049882599999998E-2</v>
      </c>
      <c r="AF14" s="108">
        <v>7.5270448200000006E-2</v>
      </c>
      <c r="AG14" s="111">
        <v>0.05</v>
      </c>
      <c r="AH14" s="108">
        <v>3.2600375299999998E-2</v>
      </c>
      <c r="AI14" s="108">
        <v>7.6686233800000003E-2</v>
      </c>
      <c r="AJ14" s="108">
        <v>0.66237523880000004</v>
      </c>
      <c r="AK14" s="108">
        <v>0.42071668719999999</v>
      </c>
      <c r="AL14" s="108">
        <v>1.0428418228</v>
      </c>
      <c r="AM14" s="108">
        <v>0.40510400140000002</v>
      </c>
      <c r="AN14" s="108">
        <v>0.78040274430000001</v>
      </c>
      <c r="AO14" s="108">
        <v>0.43532740580000001</v>
      </c>
      <c r="AP14" s="108">
        <v>1.3990124103999999</v>
      </c>
      <c r="AQ14" s="108">
        <v>0.3348760274</v>
      </c>
      <c r="AR14" s="108">
        <v>1.3482187564999999</v>
      </c>
      <c r="AS14" s="108">
        <v>0.73456428750000002</v>
      </c>
      <c r="AT14" s="108">
        <v>2.4745197206</v>
      </c>
      <c r="AU14" s="110" t="s">
        <v>28</v>
      </c>
      <c r="AV14" s="110" t="s">
        <v>28</v>
      </c>
      <c r="AW14" s="110" t="s">
        <v>28</v>
      </c>
      <c r="AX14" s="110" t="s">
        <v>28</v>
      </c>
      <c r="AY14" s="110" t="s">
        <v>28</v>
      </c>
      <c r="AZ14" s="110" t="s">
        <v>28</v>
      </c>
      <c r="BA14" s="110" t="s">
        <v>28</v>
      </c>
      <c r="BB14" s="110" t="s">
        <v>28</v>
      </c>
      <c r="BC14" s="104" t="s">
        <v>28</v>
      </c>
      <c r="BD14" s="105">
        <v>18</v>
      </c>
      <c r="BE14" s="105">
        <v>29</v>
      </c>
      <c r="BF14" s="105">
        <v>21</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0">
        <v>28</v>
      </c>
      <c r="D15" s="114">
        <v>508</v>
      </c>
      <c r="E15" s="112">
        <v>5.4708103899999999E-2</v>
      </c>
      <c r="F15" s="102">
        <v>3.6824144599999997E-2</v>
      </c>
      <c r="G15" s="102">
        <v>8.1277560200000001E-2</v>
      </c>
      <c r="H15" s="102">
        <v>0.1066744134</v>
      </c>
      <c r="I15" s="103">
        <v>5.5118110200000001E-2</v>
      </c>
      <c r="J15" s="102">
        <v>3.8056806999999998E-2</v>
      </c>
      <c r="K15" s="102">
        <v>7.9828191500000006E-2</v>
      </c>
      <c r="L15" s="102">
        <v>0.72191618170000005</v>
      </c>
      <c r="M15" s="102">
        <v>0.48592336390000002</v>
      </c>
      <c r="N15" s="102">
        <v>1.0725209202999999</v>
      </c>
      <c r="O15" s="114">
        <v>32</v>
      </c>
      <c r="P15" s="114">
        <v>576</v>
      </c>
      <c r="Q15" s="112">
        <v>5.5880530099999999E-2</v>
      </c>
      <c r="R15" s="102">
        <v>3.8439067299999997E-2</v>
      </c>
      <c r="S15" s="102">
        <v>8.1235936800000005E-2</v>
      </c>
      <c r="T15" s="102">
        <v>7.2297262400000006E-2</v>
      </c>
      <c r="U15" s="103">
        <v>5.5555555600000001E-2</v>
      </c>
      <c r="V15" s="102">
        <v>3.9287545700000003E-2</v>
      </c>
      <c r="W15" s="102">
        <v>7.8559749600000006E-2</v>
      </c>
      <c r="X15" s="102">
        <v>0.70958194659999996</v>
      </c>
      <c r="Y15" s="102">
        <v>0.4881068268</v>
      </c>
      <c r="Z15" s="102">
        <v>1.0315498807000001</v>
      </c>
      <c r="AA15" s="114">
        <v>18</v>
      </c>
      <c r="AB15" s="114">
        <v>536</v>
      </c>
      <c r="AC15" s="112">
        <v>3.4987400600000003E-2</v>
      </c>
      <c r="AD15" s="102">
        <v>2.1582543100000001E-2</v>
      </c>
      <c r="AE15" s="102">
        <v>5.6717977599999997E-2</v>
      </c>
      <c r="AF15" s="102">
        <v>1.2035988E-3</v>
      </c>
      <c r="AG15" s="103">
        <v>3.3582089599999997E-2</v>
      </c>
      <c r="AH15" s="102">
        <v>2.1158144899999998E-2</v>
      </c>
      <c r="AI15" s="102">
        <v>5.3301305100000002E-2</v>
      </c>
      <c r="AJ15" s="102">
        <v>0.45017122069999999</v>
      </c>
      <c r="AK15" s="102">
        <v>0.27769538830000001</v>
      </c>
      <c r="AL15" s="102">
        <v>0.72977131210000001</v>
      </c>
      <c r="AM15" s="102">
        <v>0.1235972665</v>
      </c>
      <c r="AN15" s="102">
        <v>0.62611074950000001</v>
      </c>
      <c r="AO15" s="102">
        <v>0.34500298489999998</v>
      </c>
      <c r="AP15" s="102">
        <v>1.1362645765999999</v>
      </c>
      <c r="AQ15" s="102">
        <v>0.93724490589999998</v>
      </c>
      <c r="AR15" s="102">
        <v>1.0214305764</v>
      </c>
      <c r="AS15" s="102">
        <v>0.60251208190000005</v>
      </c>
      <c r="AT15" s="102">
        <v>1.7316174293</v>
      </c>
      <c r="AU15" s="100" t="s">
        <v>28</v>
      </c>
      <c r="AV15" s="100" t="s">
        <v>28</v>
      </c>
      <c r="AW15" s="100">
        <v>3</v>
      </c>
      <c r="AX15" s="100" t="s">
        <v>28</v>
      </c>
      <c r="AY15" s="100" t="s">
        <v>28</v>
      </c>
      <c r="AZ15" s="100" t="s">
        <v>28</v>
      </c>
      <c r="BA15" s="100" t="s">
        <v>28</v>
      </c>
      <c r="BB15" s="100" t="s">
        <v>28</v>
      </c>
      <c r="BC15" s="106">
        <v>-3</v>
      </c>
      <c r="BD15" s="107">
        <v>28</v>
      </c>
      <c r="BE15" s="107">
        <v>32</v>
      </c>
      <c r="BF15" s="107">
        <v>18</v>
      </c>
    </row>
    <row r="16" spans="1:93" x14ac:dyDescent="0.3">
      <c r="A16" s="10"/>
      <c r="B16" t="s">
        <v>75</v>
      </c>
      <c r="C16" s="100">
        <v>19</v>
      </c>
      <c r="D16" s="114">
        <v>544</v>
      </c>
      <c r="E16" s="112">
        <v>3.8176056E-2</v>
      </c>
      <c r="F16" s="102">
        <v>2.37789617E-2</v>
      </c>
      <c r="G16" s="102">
        <v>6.1289944899999997E-2</v>
      </c>
      <c r="H16" s="102">
        <v>4.5301556999999999E-3</v>
      </c>
      <c r="I16" s="103">
        <v>3.4926470600000002E-2</v>
      </c>
      <c r="J16" s="102">
        <v>2.2277973100000001E-2</v>
      </c>
      <c r="K16" s="102">
        <v>5.4756253800000002E-2</v>
      </c>
      <c r="L16" s="102">
        <v>0.50376289100000005</v>
      </c>
      <c r="M16" s="102">
        <v>0.31378198099999999</v>
      </c>
      <c r="N16" s="102">
        <v>0.8087687173</v>
      </c>
      <c r="O16" s="114">
        <v>26</v>
      </c>
      <c r="P16" s="114">
        <v>604</v>
      </c>
      <c r="Q16" s="112">
        <v>4.7870575700000001E-2</v>
      </c>
      <c r="R16" s="102">
        <v>3.1723828599999997E-2</v>
      </c>
      <c r="S16" s="102">
        <v>7.2235670200000004E-2</v>
      </c>
      <c r="T16" s="102">
        <v>1.7722381499999999E-2</v>
      </c>
      <c r="U16" s="103">
        <v>4.3046357600000001E-2</v>
      </c>
      <c r="V16" s="102">
        <v>2.9309070999999999E-2</v>
      </c>
      <c r="W16" s="102">
        <v>6.3222369099999995E-2</v>
      </c>
      <c r="X16" s="102">
        <v>0.6078699729</v>
      </c>
      <c r="Y16" s="102">
        <v>0.4028354066</v>
      </c>
      <c r="Z16" s="102">
        <v>0.91726272799999997</v>
      </c>
      <c r="AA16" s="114">
        <v>35</v>
      </c>
      <c r="AB16" s="114">
        <v>623</v>
      </c>
      <c r="AC16" s="112">
        <v>5.9653989999999997E-2</v>
      </c>
      <c r="AD16" s="102">
        <v>4.1489948800000002E-2</v>
      </c>
      <c r="AE16" s="102">
        <v>8.5770135400000003E-2</v>
      </c>
      <c r="AF16" s="102">
        <v>0.15329505760000001</v>
      </c>
      <c r="AG16" s="103">
        <v>5.6179775299999998E-2</v>
      </c>
      <c r="AH16" s="102">
        <v>4.03367289E-2</v>
      </c>
      <c r="AI16" s="102">
        <v>7.8245490799999998E-2</v>
      </c>
      <c r="AJ16" s="102">
        <v>0.76754800469999995</v>
      </c>
      <c r="AK16" s="102">
        <v>0.53383734100000002</v>
      </c>
      <c r="AL16" s="102">
        <v>1.1035757416</v>
      </c>
      <c r="AM16" s="102">
        <v>0.41739368049999998</v>
      </c>
      <c r="AN16" s="102">
        <v>1.2461515054000001</v>
      </c>
      <c r="AO16" s="102">
        <v>0.73213050089999998</v>
      </c>
      <c r="AP16" s="102">
        <v>2.1210611667000001</v>
      </c>
      <c r="AQ16" s="102">
        <v>0.46907434539999998</v>
      </c>
      <c r="AR16" s="102">
        <v>1.2539424121</v>
      </c>
      <c r="AS16" s="102">
        <v>0.67955086210000004</v>
      </c>
      <c r="AT16" s="102">
        <v>2.3138394204999999</v>
      </c>
      <c r="AU16" s="100">
        <v>1</v>
      </c>
      <c r="AV16" s="100" t="s">
        <v>28</v>
      </c>
      <c r="AW16" s="100" t="s">
        <v>28</v>
      </c>
      <c r="AX16" s="100" t="s">
        <v>28</v>
      </c>
      <c r="AY16" s="100" t="s">
        <v>28</v>
      </c>
      <c r="AZ16" s="100" t="s">
        <v>28</v>
      </c>
      <c r="BA16" s="100" t="s">
        <v>28</v>
      </c>
      <c r="BB16" s="100" t="s">
        <v>28</v>
      </c>
      <c r="BC16" s="106">
        <v>-1</v>
      </c>
      <c r="BD16" s="107">
        <v>19</v>
      </c>
      <c r="BE16" s="107">
        <v>26</v>
      </c>
      <c r="BF16" s="107">
        <v>35</v>
      </c>
    </row>
    <row r="17" spans="1:58" x14ac:dyDescent="0.3">
      <c r="A17" s="10"/>
      <c r="B17" t="s">
        <v>67</v>
      </c>
      <c r="C17" s="100">
        <v>20</v>
      </c>
      <c r="D17" s="114">
        <v>206</v>
      </c>
      <c r="E17" s="112">
        <v>9.8615416499999997E-2</v>
      </c>
      <c r="F17" s="102">
        <v>6.2133143000000002E-2</v>
      </c>
      <c r="G17" s="102">
        <v>0.15651872580000001</v>
      </c>
      <c r="H17" s="102">
        <v>0.2638103745</v>
      </c>
      <c r="I17" s="103">
        <v>9.7087378599999996E-2</v>
      </c>
      <c r="J17" s="102">
        <v>6.2636621399999995E-2</v>
      </c>
      <c r="K17" s="102">
        <v>0.15048639089999999</v>
      </c>
      <c r="L17" s="102">
        <v>1.3013074826</v>
      </c>
      <c r="M17" s="102">
        <v>0.81989537499999998</v>
      </c>
      <c r="N17" s="102">
        <v>2.0653868967000002</v>
      </c>
      <c r="O17" s="114">
        <v>14</v>
      </c>
      <c r="P17" s="114">
        <v>203</v>
      </c>
      <c r="Q17" s="112">
        <v>6.9350401000000006E-2</v>
      </c>
      <c r="R17" s="102">
        <v>4.0249136300000002E-2</v>
      </c>
      <c r="S17" s="102">
        <v>0.1194927038</v>
      </c>
      <c r="T17" s="102">
        <v>0.64699593889999996</v>
      </c>
      <c r="U17" s="103">
        <v>6.8965517200000007E-2</v>
      </c>
      <c r="V17" s="102">
        <v>4.0844992099999998E-2</v>
      </c>
      <c r="W17" s="102">
        <v>0.1164461621</v>
      </c>
      <c r="X17" s="102">
        <v>0.88062501309999996</v>
      </c>
      <c r="Y17" s="102">
        <v>0.51109143769999998</v>
      </c>
      <c r="Z17" s="102">
        <v>1.5173418227</v>
      </c>
      <c r="AA17" s="114">
        <v>9</v>
      </c>
      <c r="AB17" s="114">
        <v>160</v>
      </c>
      <c r="AC17" s="112">
        <v>5.3548617499999999E-2</v>
      </c>
      <c r="AD17" s="102">
        <v>2.73697421E-2</v>
      </c>
      <c r="AE17" s="102">
        <v>0.10476731659999999</v>
      </c>
      <c r="AF17" s="102">
        <v>0.27664579169999998</v>
      </c>
      <c r="AG17" s="103">
        <v>5.6250000000000001E-2</v>
      </c>
      <c r="AH17" s="102">
        <v>2.92677057E-2</v>
      </c>
      <c r="AI17" s="102">
        <v>0.10810763700000001</v>
      </c>
      <c r="AJ17" s="102">
        <v>0.68899221190000004</v>
      </c>
      <c r="AK17" s="102">
        <v>0.35215734859999998</v>
      </c>
      <c r="AL17" s="102">
        <v>1.3480061397000001</v>
      </c>
      <c r="AM17" s="102">
        <v>0.55256630559999997</v>
      </c>
      <c r="AN17" s="102">
        <v>0.77214575169999999</v>
      </c>
      <c r="AO17" s="102">
        <v>0.32892811910000003</v>
      </c>
      <c r="AP17" s="102">
        <v>1.8125816169</v>
      </c>
      <c r="AQ17" s="102">
        <v>0.3249339544</v>
      </c>
      <c r="AR17" s="102">
        <v>0.70324096830000005</v>
      </c>
      <c r="AS17" s="102">
        <v>0.34887946130000003</v>
      </c>
      <c r="AT17" s="102">
        <v>1.4175321691</v>
      </c>
      <c r="AU17" s="100" t="s">
        <v>28</v>
      </c>
      <c r="AV17" s="100" t="s">
        <v>28</v>
      </c>
      <c r="AW17" s="100" t="s">
        <v>28</v>
      </c>
      <c r="AX17" s="100" t="s">
        <v>28</v>
      </c>
      <c r="AY17" s="100" t="s">
        <v>28</v>
      </c>
      <c r="AZ17" s="100" t="s">
        <v>28</v>
      </c>
      <c r="BA17" s="100" t="s">
        <v>28</v>
      </c>
      <c r="BB17" s="100" t="s">
        <v>28</v>
      </c>
      <c r="BC17" s="106" t="s">
        <v>28</v>
      </c>
      <c r="BD17" s="107">
        <v>20</v>
      </c>
      <c r="BE17" s="107">
        <v>14</v>
      </c>
      <c r="BF17" s="107">
        <v>9</v>
      </c>
    </row>
    <row r="18" spans="1:58" x14ac:dyDescent="0.3">
      <c r="A18" s="10"/>
      <c r="B18" t="s">
        <v>66</v>
      </c>
      <c r="C18" s="100">
        <v>57</v>
      </c>
      <c r="D18" s="114">
        <v>974</v>
      </c>
      <c r="E18" s="112">
        <v>6.4573666200000004E-2</v>
      </c>
      <c r="F18" s="102">
        <v>4.80168594E-2</v>
      </c>
      <c r="G18" s="102">
        <v>8.6839464599999999E-2</v>
      </c>
      <c r="H18" s="102">
        <v>0.28965900179999998</v>
      </c>
      <c r="I18" s="103">
        <v>5.8521560600000001E-2</v>
      </c>
      <c r="J18" s="102">
        <v>4.5141033699999999E-2</v>
      </c>
      <c r="K18" s="102">
        <v>7.5868290300000002E-2</v>
      </c>
      <c r="L18" s="102">
        <v>0.8520999856</v>
      </c>
      <c r="M18" s="102">
        <v>0.63361998249999996</v>
      </c>
      <c r="N18" s="102">
        <v>1.1459145948</v>
      </c>
      <c r="O18" s="114">
        <v>82</v>
      </c>
      <c r="P18" s="114">
        <v>1085</v>
      </c>
      <c r="Q18" s="112">
        <v>8.3705777499999995E-2</v>
      </c>
      <c r="R18" s="102">
        <v>6.45269641E-2</v>
      </c>
      <c r="S18" s="102">
        <v>0.1085849503</v>
      </c>
      <c r="T18" s="102">
        <v>0.64584929189999996</v>
      </c>
      <c r="U18" s="103">
        <v>7.5576036900000004E-2</v>
      </c>
      <c r="V18" s="102">
        <v>6.0867382900000003E-2</v>
      </c>
      <c r="W18" s="102">
        <v>9.3839049399999999E-2</v>
      </c>
      <c r="X18" s="102">
        <v>1.0629124033999999</v>
      </c>
      <c r="Y18" s="102">
        <v>0.81937606380000005</v>
      </c>
      <c r="Z18" s="102">
        <v>1.3788330257999999</v>
      </c>
      <c r="AA18" s="114">
        <v>49</v>
      </c>
      <c r="AB18" s="114">
        <v>939</v>
      </c>
      <c r="AC18" s="112">
        <v>5.7995674599999998E-2</v>
      </c>
      <c r="AD18" s="102">
        <v>4.2338698799999998E-2</v>
      </c>
      <c r="AE18" s="102">
        <v>7.9442646199999994E-2</v>
      </c>
      <c r="AF18" s="102">
        <v>6.8238174600000007E-2</v>
      </c>
      <c r="AG18" s="103">
        <v>5.21831736E-2</v>
      </c>
      <c r="AH18" s="102">
        <v>3.9439397100000002E-2</v>
      </c>
      <c r="AI18" s="102">
        <v>6.9044757400000004E-2</v>
      </c>
      <c r="AJ18" s="102">
        <v>0.74621101280000002</v>
      </c>
      <c r="AK18" s="102">
        <v>0.54475792469999995</v>
      </c>
      <c r="AL18" s="102">
        <v>1.0221620472999999</v>
      </c>
      <c r="AM18" s="102">
        <v>6.20353986E-2</v>
      </c>
      <c r="AN18" s="102">
        <v>0.69285151290000002</v>
      </c>
      <c r="AO18" s="102">
        <v>0.47125879440000001</v>
      </c>
      <c r="AP18" s="102">
        <v>1.0186403406</v>
      </c>
      <c r="AQ18" s="102">
        <v>0.1700725783</v>
      </c>
      <c r="AR18" s="102">
        <v>1.2962834919999999</v>
      </c>
      <c r="AS18" s="102">
        <v>0.89474548809999999</v>
      </c>
      <c r="AT18" s="102">
        <v>1.8780210842</v>
      </c>
      <c r="AU18" s="100" t="s">
        <v>28</v>
      </c>
      <c r="AV18" s="100" t="s">
        <v>28</v>
      </c>
      <c r="AW18" s="100" t="s">
        <v>28</v>
      </c>
      <c r="AX18" s="100" t="s">
        <v>28</v>
      </c>
      <c r="AY18" s="100" t="s">
        <v>28</v>
      </c>
      <c r="AZ18" s="100" t="s">
        <v>28</v>
      </c>
      <c r="BA18" s="100" t="s">
        <v>28</v>
      </c>
      <c r="BB18" s="100" t="s">
        <v>28</v>
      </c>
      <c r="BC18" s="106" t="s">
        <v>28</v>
      </c>
      <c r="BD18" s="107">
        <v>57</v>
      </c>
      <c r="BE18" s="107">
        <v>82</v>
      </c>
      <c r="BF18" s="107">
        <v>49</v>
      </c>
    </row>
    <row r="19" spans="1:58" x14ac:dyDescent="0.3">
      <c r="A19" s="10"/>
      <c r="B19" t="s">
        <v>69</v>
      </c>
      <c r="C19" s="100">
        <v>48</v>
      </c>
      <c r="D19" s="114">
        <v>815</v>
      </c>
      <c r="E19" s="112">
        <v>6.2713908999999998E-2</v>
      </c>
      <c r="F19" s="102">
        <v>4.5703058499999998E-2</v>
      </c>
      <c r="G19" s="102">
        <v>8.6056262100000003E-2</v>
      </c>
      <c r="H19" s="102">
        <v>0.24103225310000001</v>
      </c>
      <c r="I19" s="103">
        <v>5.8895705499999999E-2</v>
      </c>
      <c r="J19" s="102">
        <v>4.4383675999999997E-2</v>
      </c>
      <c r="K19" s="102">
        <v>7.8152700399999997E-2</v>
      </c>
      <c r="L19" s="102">
        <v>0.82755903580000001</v>
      </c>
      <c r="M19" s="102">
        <v>0.60308757049999995</v>
      </c>
      <c r="N19" s="102">
        <v>1.1355796258999999</v>
      </c>
      <c r="O19" s="114">
        <v>50</v>
      </c>
      <c r="P19" s="114">
        <v>1025</v>
      </c>
      <c r="Q19" s="112">
        <v>5.0410853499999998E-2</v>
      </c>
      <c r="R19" s="102">
        <v>3.69168842E-2</v>
      </c>
      <c r="S19" s="102">
        <v>6.8837178700000001E-2</v>
      </c>
      <c r="T19" s="102">
        <v>5.0088878000000003E-3</v>
      </c>
      <c r="U19" s="103">
        <v>4.8780487800000001E-2</v>
      </c>
      <c r="V19" s="102">
        <v>3.69715844E-2</v>
      </c>
      <c r="W19" s="102">
        <v>6.4361212299999998E-2</v>
      </c>
      <c r="X19" s="102">
        <v>0.64012691929999999</v>
      </c>
      <c r="Y19" s="102">
        <v>0.46877784620000001</v>
      </c>
      <c r="Z19" s="102">
        <v>0.87410801549999995</v>
      </c>
      <c r="AA19" s="114">
        <v>44</v>
      </c>
      <c r="AB19" s="114">
        <v>859</v>
      </c>
      <c r="AC19" s="112">
        <v>5.2898349999999997E-2</v>
      </c>
      <c r="AD19" s="102">
        <v>3.80834013E-2</v>
      </c>
      <c r="AE19" s="102">
        <v>7.34765104E-2</v>
      </c>
      <c r="AF19" s="102">
        <v>2.1740041500000001E-2</v>
      </c>
      <c r="AG19" s="103">
        <v>5.12223516E-2</v>
      </c>
      <c r="AH19" s="102">
        <v>3.8118521900000001E-2</v>
      </c>
      <c r="AI19" s="102">
        <v>6.8830824799999996E-2</v>
      </c>
      <c r="AJ19" s="102">
        <v>0.68062543679999998</v>
      </c>
      <c r="AK19" s="102">
        <v>0.49000643049999998</v>
      </c>
      <c r="AL19" s="102">
        <v>0.94539776710000001</v>
      </c>
      <c r="AM19" s="102">
        <v>0.82710349049999998</v>
      </c>
      <c r="AN19" s="102">
        <v>1.0493444629999999</v>
      </c>
      <c r="AO19" s="102">
        <v>0.68109960039999995</v>
      </c>
      <c r="AP19" s="102">
        <v>1.6166854325</v>
      </c>
      <c r="AQ19" s="102">
        <v>0.31185404010000001</v>
      </c>
      <c r="AR19" s="102">
        <v>0.80382253879999999</v>
      </c>
      <c r="AS19" s="102">
        <v>0.52645554159999997</v>
      </c>
      <c r="AT19" s="102">
        <v>1.2273223906999999</v>
      </c>
      <c r="AU19" s="100" t="s">
        <v>28</v>
      </c>
      <c r="AV19" s="100" t="s">
        <v>28</v>
      </c>
      <c r="AW19" s="100" t="s">
        <v>28</v>
      </c>
      <c r="AX19" s="100" t="s">
        <v>28</v>
      </c>
      <c r="AY19" s="100" t="s">
        <v>28</v>
      </c>
      <c r="AZ19" s="100" t="s">
        <v>28</v>
      </c>
      <c r="BA19" s="100" t="s">
        <v>28</v>
      </c>
      <c r="BB19" s="100" t="s">
        <v>28</v>
      </c>
      <c r="BC19" s="106" t="s">
        <v>28</v>
      </c>
      <c r="BD19" s="107">
        <v>48</v>
      </c>
      <c r="BE19" s="107">
        <v>50</v>
      </c>
      <c r="BF19" s="107">
        <v>44</v>
      </c>
    </row>
    <row r="20" spans="1:58" x14ac:dyDescent="0.3">
      <c r="A20" s="10"/>
      <c r="B20" t="s">
        <v>65</v>
      </c>
      <c r="C20" s="100">
        <v>58</v>
      </c>
      <c r="D20" s="114">
        <v>853</v>
      </c>
      <c r="E20" s="112">
        <v>7.1410691799999995E-2</v>
      </c>
      <c r="F20" s="102">
        <v>5.3213068600000003E-2</v>
      </c>
      <c r="G20" s="102">
        <v>9.5831476099999993E-2</v>
      </c>
      <c r="H20" s="102">
        <v>0.69220146520000003</v>
      </c>
      <c r="I20" s="103">
        <v>6.7995310700000006E-2</v>
      </c>
      <c r="J20" s="102">
        <v>5.2566701200000003E-2</v>
      </c>
      <c r="K20" s="102">
        <v>8.7952299900000003E-2</v>
      </c>
      <c r="L20" s="102">
        <v>0.94231988190000004</v>
      </c>
      <c r="M20" s="102">
        <v>0.70218802250000001</v>
      </c>
      <c r="N20" s="102">
        <v>1.2645712138</v>
      </c>
      <c r="O20" s="114">
        <v>65</v>
      </c>
      <c r="P20" s="114">
        <v>795</v>
      </c>
      <c r="Q20" s="112">
        <v>8.0946731800000005E-2</v>
      </c>
      <c r="R20" s="102">
        <v>6.1135272599999999E-2</v>
      </c>
      <c r="S20" s="102">
        <v>0.1071782803</v>
      </c>
      <c r="T20" s="102">
        <v>0.84775248199999997</v>
      </c>
      <c r="U20" s="103">
        <v>8.1761006299999994E-2</v>
      </c>
      <c r="V20" s="102">
        <v>6.4116184600000001E-2</v>
      </c>
      <c r="W20" s="102">
        <v>0.1042616961</v>
      </c>
      <c r="X20" s="102">
        <v>1.0278774992999999</v>
      </c>
      <c r="Y20" s="102">
        <v>0.77630769960000001</v>
      </c>
      <c r="Z20" s="102">
        <v>1.3609708547999999</v>
      </c>
      <c r="AA20" s="114">
        <v>48</v>
      </c>
      <c r="AB20" s="114">
        <v>700</v>
      </c>
      <c r="AC20" s="112">
        <v>6.8042403799999998E-2</v>
      </c>
      <c r="AD20" s="102">
        <v>4.9533692900000002E-2</v>
      </c>
      <c r="AE20" s="102">
        <v>9.3467061200000007E-2</v>
      </c>
      <c r="AF20" s="102">
        <v>0.4116555938</v>
      </c>
      <c r="AG20" s="103">
        <v>6.8571428599999998E-2</v>
      </c>
      <c r="AH20" s="102">
        <v>5.1675279900000003E-2</v>
      </c>
      <c r="AI20" s="102">
        <v>9.0992072600000001E-2</v>
      </c>
      <c r="AJ20" s="102">
        <v>0.87547892839999997</v>
      </c>
      <c r="AK20" s="102">
        <v>0.63733351569999996</v>
      </c>
      <c r="AL20" s="102">
        <v>1.2026095211000001</v>
      </c>
      <c r="AM20" s="102">
        <v>0.39681232119999998</v>
      </c>
      <c r="AN20" s="102">
        <v>0.84058247019999999</v>
      </c>
      <c r="AO20" s="102">
        <v>0.56250480290000004</v>
      </c>
      <c r="AP20" s="102">
        <v>1.2561295217999999</v>
      </c>
      <c r="AQ20" s="102">
        <v>0.52207516300000001</v>
      </c>
      <c r="AR20" s="102">
        <v>1.1335379858000001</v>
      </c>
      <c r="AS20" s="102">
        <v>0.7722673672</v>
      </c>
      <c r="AT20" s="102">
        <v>1.6638128448</v>
      </c>
      <c r="AU20" s="100" t="s">
        <v>28</v>
      </c>
      <c r="AV20" s="100" t="s">
        <v>28</v>
      </c>
      <c r="AW20" s="100" t="s">
        <v>28</v>
      </c>
      <c r="AX20" s="100" t="s">
        <v>28</v>
      </c>
      <c r="AY20" s="100" t="s">
        <v>28</v>
      </c>
      <c r="AZ20" s="100" t="s">
        <v>28</v>
      </c>
      <c r="BA20" s="100" t="s">
        <v>28</v>
      </c>
      <c r="BB20" s="100" t="s">
        <v>28</v>
      </c>
      <c r="BC20" s="106" t="s">
        <v>28</v>
      </c>
      <c r="BD20" s="107">
        <v>58</v>
      </c>
      <c r="BE20" s="107">
        <v>65</v>
      </c>
      <c r="BF20" s="107">
        <v>48</v>
      </c>
    </row>
    <row r="21" spans="1:58" x14ac:dyDescent="0.3">
      <c r="A21" s="10"/>
      <c r="B21" t="s">
        <v>64</v>
      </c>
      <c r="C21" s="100">
        <v>15</v>
      </c>
      <c r="D21" s="114">
        <v>272</v>
      </c>
      <c r="E21" s="112">
        <v>6.7188759299999998E-2</v>
      </c>
      <c r="F21" s="102">
        <v>3.9446753600000002E-2</v>
      </c>
      <c r="G21" s="102">
        <v>0.1144410875</v>
      </c>
      <c r="H21" s="102">
        <v>0.65781419569999999</v>
      </c>
      <c r="I21" s="103">
        <v>5.5147058800000003E-2</v>
      </c>
      <c r="J21" s="102">
        <v>3.32462803E-2</v>
      </c>
      <c r="K21" s="102">
        <v>9.1474837899999994E-2</v>
      </c>
      <c r="L21" s="102">
        <v>0.88660818289999999</v>
      </c>
      <c r="M21" s="102">
        <v>0.5205307387</v>
      </c>
      <c r="N21" s="102">
        <v>1.5101395777</v>
      </c>
      <c r="O21" s="114">
        <v>15</v>
      </c>
      <c r="P21" s="114">
        <v>280</v>
      </c>
      <c r="Q21" s="112">
        <v>6.4596329899999999E-2</v>
      </c>
      <c r="R21" s="102">
        <v>3.80559803E-2</v>
      </c>
      <c r="S21" s="102">
        <v>0.1096459952</v>
      </c>
      <c r="T21" s="102">
        <v>0.46296733220000003</v>
      </c>
      <c r="U21" s="103">
        <v>5.3571428599999998E-2</v>
      </c>
      <c r="V21" s="102">
        <v>3.2296386500000003E-2</v>
      </c>
      <c r="W21" s="102">
        <v>8.88612711E-2</v>
      </c>
      <c r="X21" s="102">
        <v>0.82025688399999996</v>
      </c>
      <c r="Y21" s="102">
        <v>0.48324231210000002</v>
      </c>
      <c r="Z21" s="102">
        <v>1.3923063831</v>
      </c>
      <c r="AA21" s="114">
        <v>16</v>
      </c>
      <c r="AB21" s="114">
        <v>421</v>
      </c>
      <c r="AC21" s="112">
        <v>4.4716853600000002E-2</v>
      </c>
      <c r="AD21" s="102">
        <v>2.67186066E-2</v>
      </c>
      <c r="AE21" s="102">
        <v>7.4839119699999998E-2</v>
      </c>
      <c r="AF21" s="102">
        <v>3.5402232700000001E-2</v>
      </c>
      <c r="AG21" s="103">
        <v>3.8004750599999998E-2</v>
      </c>
      <c r="AH21" s="102">
        <v>2.3282923000000001E-2</v>
      </c>
      <c r="AI21" s="102">
        <v>6.2035212300000003E-2</v>
      </c>
      <c r="AJ21" s="102">
        <v>0.57535685010000004</v>
      </c>
      <c r="AK21" s="102">
        <v>0.34377940509999999</v>
      </c>
      <c r="AL21" s="102">
        <v>0.96293000709999998</v>
      </c>
      <c r="AM21" s="102">
        <v>0.3206357635</v>
      </c>
      <c r="AN21" s="102">
        <v>0.69225068570000003</v>
      </c>
      <c r="AO21" s="102">
        <v>0.33498606380000001</v>
      </c>
      <c r="AP21" s="102">
        <v>1.4305401440000001</v>
      </c>
      <c r="AQ21" s="102">
        <v>0.91682848930000005</v>
      </c>
      <c r="AR21" s="102">
        <v>0.96141572669999997</v>
      </c>
      <c r="AS21" s="102">
        <v>0.45939264149999998</v>
      </c>
      <c r="AT21" s="102">
        <v>2.0120483354999998</v>
      </c>
      <c r="AU21" s="100" t="s">
        <v>28</v>
      </c>
      <c r="AV21" s="100" t="s">
        <v>28</v>
      </c>
      <c r="AW21" s="100" t="s">
        <v>28</v>
      </c>
      <c r="AX21" s="100" t="s">
        <v>28</v>
      </c>
      <c r="AY21" s="100" t="s">
        <v>28</v>
      </c>
      <c r="AZ21" s="100" t="s">
        <v>28</v>
      </c>
      <c r="BA21" s="100" t="s">
        <v>28</v>
      </c>
      <c r="BB21" s="100" t="s">
        <v>28</v>
      </c>
      <c r="BC21" s="106" t="s">
        <v>28</v>
      </c>
      <c r="BD21" s="107">
        <v>15</v>
      </c>
      <c r="BE21" s="107">
        <v>15</v>
      </c>
      <c r="BF21" s="107">
        <v>16</v>
      </c>
    </row>
    <row r="22" spans="1:58" x14ac:dyDescent="0.3">
      <c r="A22" s="10"/>
      <c r="B22" t="s">
        <v>205</v>
      </c>
      <c r="C22" s="100">
        <v>32</v>
      </c>
      <c r="D22" s="114">
        <v>473</v>
      </c>
      <c r="E22" s="112">
        <v>6.6781930099999998E-2</v>
      </c>
      <c r="F22" s="102">
        <v>4.5898836800000002E-2</v>
      </c>
      <c r="G22" s="102">
        <v>9.71664317E-2</v>
      </c>
      <c r="H22" s="102">
        <v>0.50875031380000002</v>
      </c>
      <c r="I22" s="103">
        <v>6.7653276999999998E-2</v>
      </c>
      <c r="J22" s="102">
        <v>4.7842761800000001E-2</v>
      </c>
      <c r="K22" s="102">
        <v>9.5666841000000002E-2</v>
      </c>
      <c r="L22" s="102">
        <v>0.88123975399999999</v>
      </c>
      <c r="M22" s="102">
        <v>0.60567101889999997</v>
      </c>
      <c r="N22" s="102">
        <v>1.2821869956</v>
      </c>
      <c r="O22" s="114">
        <v>20</v>
      </c>
      <c r="P22" s="114">
        <v>388</v>
      </c>
      <c r="Q22" s="112">
        <v>5.0467742400000001E-2</v>
      </c>
      <c r="R22" s="102">
        <v>3.1834180900000002E-2</v>
      </c>
      <c r="S22" s="102">
        <v>8.0008121900000007E-2</v>
      </c>
      <c r="T22" s="102">
        <v>5.8408454399999997E-2</v>
      </c>
      <c r="U22" s="103">
        <v>5.1546391800000001E-2</v>
      </c>
      <c r="V22" s="102">
        <v>3.3255525799999998E-2</v>
      </c>
      <c r="W22" s="102">
        <v>7.9897413700000003E-2</v>
      </c>
      <c r="X22" s="102">
        <v>0.64084930600000001</v>
      </c>
      <c r="Y22" s="102">
        <v>0.40423668200000001</v>
      </c>
      <c r="Z22" s="102">
        <v>1.0159588462</v>
      </c>
      <c r="AA22" s="114">
        <v>26</v>
      </c>
      <c r="AB22" s="114">
        <v>332</v>
      </c>
      <c r="AC22" s="112">
        <v>7.9328077499999997E-2</v>
      </c>
      <c r="AD22" s="102">
        <v>5.2626311699999997E-2</v>
      </c>
      <c r="AE22" s="102">
        <v>0.119577901</v>
      </c>
      <c r="AF22" s="102">
        <v>0.92209283350000004</v>
      </c>
      <c r="AG22" s="103">
        <v>7.8313252999999999E-2</v>
      </c>
      <c r="AH22" s="102">
        <v>5.3321321900000003E-2</v>
      </c>
      <c r="AI22" s="102">
        <v>0.1150190089</v>
      </c>
      <c r="AJ22" s="102">
        <v>1.0206879308000001</v>
      </c>
      <c r="AK22" s="102">
        <v>0.67712521000000003</v>
      </c>
      <c r="AL22" s="102">
        <v>1.5385689923999999</v>
      </c>
      <c r="AM22" s="102">
        <v>0.14096503390000001</v>
      </c>
      <c r="AN22" s="102">
        <v>1.5718570651999999</v>
      </c>
      <c r="AO22" s="102">
        <v>0.86084775349999998</v>
      </c>
      <c r="AP22" s="102">
        <v>2.8701180008999998</v>
      </c>
      <c r="AQ22" s="102">
        <v>0.3427940746</v>
      </c>
      <c r="AR22" s="102">
        <v>0.75570955120000005</v>
      </c>
      <c r="AS22" s="102">
        <v>0.42367392300000001</v>
      </c>
      <c r="AT22" s="102">
        <v>1.3479633623</v>
      </c>
      <c r="AU22" s="100" t="s">
        <v>28</v>
      </c>
      <c r="AV22" s="100" t="s">
        <v>28</v>
      </c>
      <c r="AW22" s="100" t="s">
        <v>28</v>
      </c>
      <c r="AX22" s="100" t="s">
        <v>28</v>
      </c>
      <c r="AY22" s="100" t="s">
        <v>28</v>
      </c>
      <c r="AZ22" s="100" t="s">
        <v>28</v>
      </c>
      <c r="BA22" s="100" t="s">
        <v>28</v>
      </c>
      <c r="BB22" s="100" t="s">
        <v>28</v>
      </c>
      <c r="BC22" s="106" t="s">
        <v>28</v>
      </c>
      <c r="BD22" s="107">
        <v>32</v>
      </c>
      <c r="BE22" s="107">
        <v>20</v>
      </c>
      <c r="BF22" s="107">
        <v>26</v>
      </c>
    </row>
    <row r="23" spans="1:58" x14ac:dyDescent="0.3">
      <c r="A23" s="10"/>
      <c r="B23" t="s">
        <v>74</v>
      </c>
      <c r="C23" s="100">
        <v>85</v>
      </c>
      <c r="D23" s="114">
        <v>1128</v>
      </c>
      <c r="E23" s="112">
        <v>7.3356971199999996E-2</v>
      </c>
      <c r="F23" s="102">
        <v>5.68325394E-2</v>
      </c>
      <c r="G23" s="102">
        <v>9.4685989499999998E-2</v>
      </c>
      <c r="H23" s="102">
        <v>0.80279346539999996</v>
      </c>
      <c r="I23" s="103">
        <v>7.5354609899999994E-2</v>
      </c>
      <c r="J23" s="102">
        <v>6.0923389299999998E-2</v>
      </c>
      <c r="K23" s="102">
        <v>9.3204224299999999E-2</v>
      </c>
      <c r="L23" s="102">
        <v>0.96800255960000003</v>
      </c>
      <c r="M23" s="102">
        <v>0.74994976899999999</v>
      </c>
      <c r="N23" s="102">
        <v>1.2494556224</v>
      </c>
      <c r="O23" s="114">
        <v>98</v>
      </c>
      <c r="P23" s="114">
        <v>1056</v>
      </c>
      <c r="Q23" s="112">
        <v>8.8482872500000004E-2</v>
      </c>
      <c r="R23" s="102">
        <v>6.9392641699999993E-2</v>
      </c>
      <c r="S23" s="102">
        <v>0.1128249125</v>
      </c>
      <c r="T23" s="102">
        <v>0.34739454190000002</v>
      </c>
      <c r="U23" s="103">
        <v>9.2803030300000006E-2</v>
      </c>
      <c r="V23" s="102">
        <v>7.6133854400000006E-2</v>
      </c>
      <c r="W23" s="102">
        <v>0.1131218497</v>
      </c>
      <c r="X23" s="102">
        <v>1.1235728939</v>
      </c>
      <c r="Y23" s="102">
        <v>0.88116139329999998</v>
      </c>
      <c r="Z23" s="102">
        <v>1.4326728989999999</v>
      </c>
      <c r="AA23" s="114">
        <v>68</v>
      </c>
      <c r="AB23" s="114">
        <v>817</v>
      </c>
      <c r="AC23" s="112">
        <v>7.6522376599999997E-2</v>
      </c>
      <c r="AD23" s="102">
        <v>5.7950057200000002E-2</v>
      </c>
      <c r="AE23" s="102">
        <v>0.1010469085</v>
      </c>
      <c r="AF23" s="102">
        <v>0.9128026333</v>
      </c>
      <c r="AG23" s="103">
        <v>8.3231334099999998E-2</v>
      </c>
      <c r="AH23" s="102">
        <v>6.5624122199999996E-2</v>
      </c>
      <c r="AI23" s="102">
        <v>0.1055626309</v>
      </c>
      <c r="AJ23" s="102">
        <v>0.98458791290000003</v>
      </c>
      <c r="AK23" s="102">
        <v>0.74562406969999995</v>
      </c>
      <c r="AL23" s="102">
        <v>1.3001368888</v>
      </c>
      <c r="AM23" s="102">
        <v>0.40751686549999999</v>
      </c>
      <c r="AN23" s="102">
        <v>0.86482699429999998</v>
      </c>
      <c r="AO23" s="102">
        <v>0.61331409110000001</v>
      </c>
      <c r="AP23" s="102">
        <v>1.2194823841</v>
      </c>
      <c r="AQ23" s="102">
        <v>0.25944653870000001</v>
      </c>
      <c r="AR23" s="102">
        <v>1.2061958254</v>
      </c>
      <c r="AS23" s="102">
        <v>0.87078739439999997</v>
      </c>
      <c r="AT23" s="102">
        <v>1.6707963143</v>
      </c>
      <c r="AU23" s="100" t="s">
        <v>28</v>
      </c>
      <c r="AV23" s="100" t="s">
        <v>28</v>
      </c>
      <c r="AW23" s="100" t="s">
        <v>28</v>
      </c>
      <c r="AX23" s="100" t="s">
        <v>28</v>
      </c>
      <c r="AY23" s="100" t="s">
        <v>28</v>
      </c>
      <c r="AZ23" s="100" t="s">
        <v>28</v>
      </c>
      <c r="BA23" s="100" t="s">
        <v>28</v>
      </c>
      <c r="BB23" s="100" t="s">
        <v>28</v>
      </c>
      <c r="BC23" s="106" t="s">
        <v>28</v>
      </c>
      <c r="BD23" s="107">
        <v>85</v>
      </c>
      <c r="BE23" s="107">
        <v>98</v>
      </c>
      <c r="BF23" s="107">
        <v>68</v>
      </c>
    </row>
    <row r="24" spans="1:58" x14ac:dyDescent="0.3">
      <c r="A24" s="10"/>
      <c r="B24" t="s">
        <v>182</v>
      </c>
      <c r="C24" s="100">
        <v>68</v>
      </c>
      <c r="D24" s="114">
        <v>923</v>
      </c>
      <c r="E24" s="112">
        <v>7.2042149299999997E-2</v>
      </c>
      <c r="F24" s="102">
        <v>5.4604579E-2</v>
      </c>
      <c r="G24" s="102">
        <v>9.5048279499999999E-2</v>
      </c>
      <c r="H24" s="102">
        <v>0.72041476270000004</v>
      </c>
      <c r="I24" s="103">
        <v>7.3672806100000002E-2</v>
      </c>
      <c r="J24" s="102">
        <v>5.8087657399999999E-2</v>
      </c>
      <c r="K24" s="102">
        <v>9.34395118E-2</v>
      </c>
      <c r="L24" s="102">
        <v>0.95065245710000001</v>
      </c>
      <c r="M24" s="102">
        <v>0.72055008970000001</v>
      </c>
      <c r="N24" s="102">
        <v>1.2542363218000001</v>
      </c>
      <c r="O24" s="114">
        <v>74</v>
      </c>
      <c r="P24" s="114">
        <v>1015</v>
      </c>
      <c r="Q24" s="112">
        <v>7.4780668999999994E-2</v>
      </c>
      <c r="R24" s="102">
        <v>5.7204294599999997E-2</v>
      </c>
      <c r="S24" s="102">
        <v>9.7757493400000006E-2</v>
      </c>
      <c r="T24" s="102">
        <v>0.70509018649999999</v>
      </c>
      <c r="U24" s="103">
        <v>7.29064039E-2</v>
      </c>
      <c r="V24" s="102">
        <v>5.8051775600000001E-2</v>
      </c>
      <c r="W24" s="102">
        <v>9.1562121499999996E-2</v>
      </c>
      <c r="X24" s="102">
        <v>0.94957962230000004</v>
      </c>
      <c r="Y24" s="102">
        <v>0.72639136800000004</v>
      </c>
      <c r="Z24" s="102">
        <v>1.2413438522</v>
      </c>
      <c r="AA24" s="114">
        <v>51</v>
      </c>
      <c r="AB24" s="114">
        <v>883</v>
      </c>
      <c r="AC24" s="112">
        <v>5.8346696500000003E-2</v>
      </c>
      <c r="AD24" s="102">
        <v>4.2819940399999999E-2</v>
      </c>
      <c r="AE24" s="102">
        <v>7.9503543400000001E-2</v>
      </c>
      <c r="AF24" s="102">
        <v>6.9331729499999994E-2</v>
      </c>
      <c r="AG24" s="103">
        <v>5.7757644400000002E-2</v>
      </c>
      <c r="AH24" s="102">
        <v>4.38952388E-2</v>
      </c>
      <c r="AI24" s="102">
        <v>7.5997889099999993E-2</v>
      </c>
      <c r="AJ24" s="102">
        <v>0.75072749490000001</v>
      </c>
      <c r="AK24" s="102">
        <v>0.55094989989999998</v>
      </c>
      <c r="AL24" s="102">
        <v>1.0229455919999999</v>
      </c>
      <c r="AM24" s="102">
        <v>0.2081310542</v>
      </c>
      <c r="AN24" s="102">
        <v>0.78023769119999997</v>
      </c>
      <c r="AO24" s="102">
        <v>0.53016699</v>
      </c>
      <c r="AP24" s="102">
        <v>1.148262465</v>
      </c>
      <c r="AQ24" s="102">
        <v>0.83962001779999995</v>
      </c>
      <c r="AR24" s="102">
        <v>1.0380127417</v>
      </c>
      <c r="AS24" s="102">
        <v>0.72324633729999999</v>
      </c>
      <c r="AT24" s="102">
        <v>1.4897696625000001</v>
      </c>
      <c r="AU24" s="100" t="s">
        <v>28</v>
      </c>
      <c r="AV24" s="100" t="s">
        <v>28</v>
      </c>
      <c r="AW24" s="100" t="s">
        <v>28</v>
      </c>
      <c r="AX24" s="100" t="s">
        <v>28</v>
      </c>
      <c r="AY24" s="100" t="s">
        <v>28</v>
      </c>
      <c r="AZ24" s="100" t="s">
        <v>28</v>
      </c>
      <c r="BA24" s="100" t="s">
        <v>28</v>
      </c>
      <c r="BB24" s="100" t="s">
        <v>28</v>
      </c>
      <c r="BC24" s="106" t="s">
        <v>28</v>
      </c>
      <c r="BD24" s="107">
        <v>68</v>
      </c>
      <c r="BE24" s="107">
        <v>74</v>
      </c>
      <c r="BF24" s="107">
        <v>51</v>
      </c>
    </row>
    <row r="25" spans="1:58" x14ac:dyDescent="0.3">
      <c r="A25" s="10"/>
      <c r="B25" t="s">
        <v>70</v>
      </c>
      <c r="C25" s="100">
        <v>143</v>
      </c>
      <c r="D25" s="114">
        <v>2060</v>
      </c>
      <c r="E25" s="112">
        <v>6.88685084E-2</v>
      </c>
      <c r="F25" s="102">
        <v>5.5504206299999997E-2</v>
      </c>
      <c r="G25" s="102">
        <v>8.5450667100000002E-2</v>
      </c>
      <c r="H25" s="102">
        <v>0.3848215063</v>
      </c>
      <c r="I25" s="103">
        <v>6.9417475699999995E-2</v>
      </c>
      <c r="J25" s="102">
        <v>5.8923395900000002E-2</v>
      </c>
      <c r="K25" s="102">
        <v>8.1780519699999998E-2</v>
      </c>
      <c r="L25" s="102">
        <v>0.90877378539999998</v>
      </c>
      <c r="M25" s="102">
        <v>0.73242137529999995</v>
      </c>
      <c r="N25" s="102">
        <v>1.1275883267</v>
      </c>
      <c r="O25" s="114">
        <v>149</v>
      </c>
      <c r="P25" s="114">
        <v>1911</v>
      </c>
      <c r="Q25" s="112">
        <v>7.8639149800000002E-2</v>
      </c>
      <c r="R25" s="102">
        <v>6.3520327000000001E-2</v>
      </c>
      <c r="S25" s="102">
        <v>9.7356487000000005E-2</v>
      </c>
      <c r="T25" s="102">
        <v>0.98955833849999997</v>
      </c>
      <c r="U25" s="103">
        <v>7.7969649399999993E-2</v>
      </c>
      <c r="V25" s="102">
        <v>6.64037237E-2</v>
      </c>
      <c r="W25" s="102">
        <v>9.1550080199999995E-2</v>
      </c>
      <c r="X25" s="102">
        <v>0.9985753705</v>
      </c>
      <c r="Y25" s="102">
        <v>0.80659358869999997</v>
      </c>
      <c r="Z25" s="102">
        <v>1.2362517934999999</v>
      </c>
      <c r="AA25" s="114">
        <v>79</v>
      </c>
      <c r="AB25" s="114">
        <v>1508</v>
      </c>
      <c r="AC25" s="112">
        <v>4.9928252300000003E-2</v>
      </c>
      <c r="AD25" s="102">
        <v>3.83614683E-2</v>
      </c>
      <c r="AE25" s="102">
        <v>6.4982663299999993E-2</v>
      </c>
      <c r="AF25" s="102">
        <v>9.9763609999999991E-4</v>
      </c>
      <c r="AG25" s="103">
        <v>5.2387267899999999E-2</v>
      </c>
      <c r="AH25" s="102">
        <v>4.2020198000000002E-2</v>
      </c>
      <c r="AI25" s="102">
        <v>6.5312063500000003E-2</v>
      </c>
      <c r="AJ25" s="102">
        <v>0.64241017990000004</v>
      </c>
      <c r="AK25" s="102">
        <v>0.49358422549999997</v>
      </c>
      <c r="AL25" s="102">
        <v>0.83611026830000001</v>
      </c>
      <c r="AM25" s="102">
        <v>4.2136951000000004E-3</v>
      </c>
      <c r="AN25" s="102">
        <v>0.6349032564</v>
      </c>
      <c r="AO25" s="102">
        <v>0.46513943619999998</v>
      </c>
      <c r="AP25" s="102">
        <v>0.86662646440000002</v>
      </c>
      <c r="AQ25" s="102">
        <v>0.33942207229999999</v>
      </c>
      <c r="AR25" s="102">
        <v>1.1418738640999999</v>
      </c>
      <c r="AS25" s="102">
        <v>0.86977211990000003</v>
      </c>
      <c r="AT25" s="102">
        <v>1.4991006169000001</v>
      </c>
      <c r="AU25" s="100" t="s">
        <v>28</v>
      </c>
      <c r="AV25" s="100" t="s">
        <v>28</v>
      </c>
      <c r="AW25" s="100">
        <v>3</v>
      </c>
      <c r="AX25" s="100" t="s">
        <v>28</v>
      </c>
      <c r="AY25" s="100" t="s">
        <v>232</v>
      </c>
      <c r="AZ25" s="100" t="s">
        <v>28</v>
      </c>
      <c r="BA25" s="100" t="s">
        <v>28</v>
      </c>
      <c r="BB25" s="100" t="s">
        <v>28</v>
      </c>
      <c r="BC25" s="106" t="s">
        <v>434</v>
      </c>
      <c r="BD25" s="107">
        <v>143</v>
      </c>
      <c r="BE25" s="107">
        <v>149</v>
      </c>
      <c r="BF25" s="107">
        <v>79</v>
      </c>
    </row>
    <row r="26" spans="1:58" x14ac:dyDescent="0.3">
      <c r="A26" s="10"/>
      <c r="B26" t="s">
        <v>149</v>
      </c>
      <c r="C26" s="100">
        <v>42</v>
      </c>
      <c r="D26" s="114">
        <v>414</v>
      </c>
      <c r="E26" s="112">
        <v>9.4226076199999995E-2</v>
      </c>
      <c r="F26" s="102">
        <v>6.7424756500000002E-2</v>
      </c>
      <c r="G26" s="102">
        <v>0.13168091200000001</v>
      </c>
      <c r="H26" s="102">
        <v>0.2020625721</v>
      </c>
      <c r="I26" s="103">
        <v>0.1014492754</v>
      </c>
      <c r="J26" s="102">
        <v>7.4973139899999999E-2</v>
      </c>
      <c r="K26" s="102">
        <v>0.13727523599999999</v>
      </c>
      <c r="L26" s="102">
        <v>1.2433867072</v>
      </c>
      <c r="M26" s="102">
        <v>0.88972235099999997</v>
      </c>
      <c r="N26" s="102">
        <v>1.7376325345000001</v>
      </c>
      <c r="O26" s="114">
        <v>15</v>
      </c>
      <c r="P26" s="114">
        <v>357</v>
      </c>
      <c r="Q26" s="112">
        <v>4.1422537500000002E-2</v>
      </c>
      <c r="R26" s="102">
        <v>2.44951783E-2</v>
      </c>
      <c r="S26" s="102">
        <v>7.0047524900000005E-2</v>
      </c>
      <c r="T26" s="102">
        <v>1.65335897E-2</v>
      </c>
      <c r="U26" s="103">
        <v>4.2016806699999999E-2</v>
      </c>
      <c r="V26" s="102">
        <v>2.5330499199999999E-2</v>
      </c>
      <c r="W26" s="102">
        <v>6.9695114599999997E-2</v>
      </c>
      <c r="X26" s="102">
        <v>0.52599151669999999</v>
      </c>
      <c r="Y26" s="102">
        <v>0.31104458480000002</v>
      </c>
      <c r="Z26" s="102">
        <v>0.8894772299</v>
      </c>
      <c r="AA26" s="114">
        <v>14</v>
      </c>
      <c r="AB26" s="114">
        <v>267</v>
      </c>
      <c r="AC26" s="112">
        <v>5.0104892400000003E-2</v>
      </c>
      <c r="AD26" s="102">
        <v>2.9077686500000002E-2</v>
      </c>
      <c r="AE26" s="102">
        <v>8.6337688800000006E-2</v>
      </c>
      <c r="AF26" s="102">
        <v>0.11382749960000001</v>
      </c>
      <c r="AG26" s="103">
        <v>5.2434456900000002E-2</v>
      </c>
      <c r="AH26" s="102">
        <v>3.1054432199999999E-2</v>
      </c>
      <c r="AI26" s="102">
        <v>8.8533973399999993E-2</v>
      </c>
      <c r="AJ26" s="102">
        <v>0.64468294910000001</v>
      </c>
      <c r="AK26" s="102">
        <v>0.37413289919999998</v>
      </c>
      <c r="AL26" s="102">
        <v>1.1108782621</v>
      </c>
      <c r="AM26" s="102">
        <v>0.61625875249999995</v>
      </c>
      <c r="AN26" s="102">
        <v>1.2096046133</v>
      </c>
      <c r="AO26" s="102">
        <v>0.57469411869999998</v>
      </c>
      <c r="AP26" s="102">
        <v>2.5459514423999998</v>
      </c>
      <c r="AQ26" s="102">
        <v>8.0870687E-3</v>
      </c>
      <c r="AR26" s="102">
        <v>0.439608006</v>
      </c>
      <c r="AS26" s="102">
        <v>0.2392849993</v>
      </c>
      <c r="AT26" s="102">
        <v>0.80763608070000004</v>
      </c>
      <c r="AU26" s="100" t="s">
        <v>28</v>
      </c>
      <c r="AV26" s="100" t="s">
        <v>28</v>
      </c>
      <c r="AW26" s="100" t="s">
        <v>28</v>
      </c>
      <c r="AX26" s="100" t="s">
        <v>28</v>
      </c>
      <c r="AY26" s="100" t="s">
        <v>28</v>
      </c>
      <c r="AZ26" s="100" t="s">
        <v>28</v>
      </c>
      <c r="BA26" s="100" t="s">
        <v>28</v>
      </c>
      <c r="BB26" s="100" t="s">
        <v>28</v>
      </c>
      <c r="BC26" s="106" t="s">
        <v>28</v>
      </c>
      <c r="BD26" s="107">
        <v>42</v>
      </c>
      <c r="BE26" s="107">
        <v>15</v>
      </c>
      <c r="BF26" s="107">
        <v>14</v>
      </c>
    </row>
    <row r="27" spans="1:58" x14ac:dyDescent="0.3">
      <c r="A27" s="10"/>
      <c r="B27" t="s">
        <v>206</v>
      </c>
      <c r="C27" s="100">
        <v>27</v>
      </c>
      <c r="D27" s="114">
        <v>316</v>
      </c>
      <c r="E27" s="112">
        <v>8.0785601100000007E-2</v>
      </c>
      <c r="F27" s="102">
        <v>5.3884161999999999E-2</v>
      </c>
      <c r="G27" s="102">
        <v>0.1211174694</v>
      </c>
      <c r="H27" s="102">
        <v>0.75696825820000002</v>
      </c>
      <c r="I27" s="103">
        <v>8.5443037999999999E-2</v>
      </c>
      <c r="J27" s="102">
        <v>5.8595311599999998E-2</v>
      </c>
      <c r="K27" s="102">
        <v>0.1245920968</v>
      </c>
      <c r="L27" s="102">
        <v>1.0660291356</v>
      </c>
      <c r="M27" s="102">
        <v>0.71104362529999998</v>
      </c>
      <c r="N27" s="102">
        <v>1.5982396543999999</v>
      </c>
      <c r="O27" s="114">
        <v>26</v>
      </c>
      <c r="P27" s="114">
        <v>298</v>
      </c>
      <c r="Q27" s="112">
        <v>7.7532056299999999E-2</v>
      </c>
      <c r="R27" s="102">
        <v>5.1405560099999997E-2</v>
      </c>
      <c r="S27" s="102">
        <v>0.11693715120000001</v>
      </c>
      <c r="T27" s="102">
        <v>0.9406754075</v>
      </c>
      <c r="U27" s="103">
        <v>8.7248322099999998E-2</v>
      </c>
      <c r="V27" s="102">
        <v>5.94049626E-2</v>
      </c>
      <c r="W27" s="102">
        <v>0.1281419831</v>
      </c>
      <c r="X27" s="102">
        <v>0.98451727929999999</v>
      </c>
      <c r="Y27" s="102">
        <v>0.65275789920000005</v>
      </c>
      <c r="Z27" s="102">
        <v>1.4848909135999999</v>
      </c>
      <c r="AA27" s="114">
        <v>10</v>
      </c>
      <c r="AB27" s="114">
        <v>198</v>
      </c>
      <c r="AC27" s="112">
        <v>4.7914814299999997E-2</v>
      </c>
      <c r="AD27" s="102">
        <v>2.53214267E-2</v>
      </c>
      <c r="AE27" s="102">
        <v>9.0667459199999995E-2</v>
      </c>
      <c r="AF27" s="102">
        <v>0.1371612807</v>
      </c>
      <c r="AG27" s="103">
        <v>5.0505050500000002E-2</v>
      </c>
      <c r="AH27" s="102">
        <v>2.7174480300000001E-2</v>
      </c>
      <c r="AI27" s="102">
        <v>9.3866013200000001E-2</v>
      </c>
      <c r="AJ27" s="102">
        <v>0.61650394360000005</v>
      </c>
      <c r="AK27" s="102">
        <v>0.32580235749999997</v>
      </c>
      <c r="AL27" s="102">
        <v>1.1665879750999999</v>
      </c>
      <c r="AM27" s="102">
        <v>0.20642643899999999</v>
      </c>
      <c r="AN27" s="102">
        <v>0.61800004480000004</v>
      </c>
      <c r="AO27" s="102">
        <v>0.29292338179999999</v>
      </c>
      <c r="AP27" s="102">
        <v>1.3038360166</v>
      </c>
      <c r="AQ27" s="102">
        <v>0.88580856299999999</v>
      </c>
      <c r="AR27" s="102">
        <v>0.95972617950000005</v>
      </c>
      <c r="AS27" s="102">
        <v>0.5476425063</v>
      </c>
      <c r="AT27" s="102">
        <v>1.6818897894</v>
      </c>
      <c r="AU27" s="100" t="s">
        <v>28</v>
      </c>
      <c r="AV27" s="100" t="s">
        <v>28</v>
      </c>
      <c r="AW27" s="100" t="s">
        <v>28</v>
      </c>
      <c r="AX27" s="100" t="s">
        <v>28</v>
      </c>
      <c r="AY27" s="100" t="s">
        <v>28</v>
      </c>
      <c r="AZ27" s="100" t="s">
        <v>28</v>
      </c>
      <c r="BA27" s="100" t="s">
        <v>28</v>
      </c>
      <c r="BB27" s="100" t="s">
        <v>28</v>
      </c>
      <c r="BC27" s="106" t="s">
        <v>28</v>
      </c>
      <c r="BD27" s="107">
        <v>27</v>
      </c>
      <c r="BE27" s="107">
        <v>26</v>
      </c>
      <c r="BF27" s="107">
        <v>10</v>
      </c>
    </row>
    <row r="28" spans="1:58" x14ac:dyDescent="0.3">
      <c r="A28" s="10"/>
      <c r="B28" t="s">
        <v>73</v>
      </c>
      <c r="C28" s="100">
        <v>54</v>
      </c>
      <c r="D28" s="114">
        <v>653</v>
      </c>
      <c r="E28" s="112">
        <v>7.2677318300000002E-2</v>
      </c>
      <c r="F28" s="102">
        <v>5.3563007400000001E-2</v>
      </c>
      <c r="G28" s="102">
        <v>9.8612696299999997E-2</v>
      </c>
      <c r="H28" s="102">
        <v>0.7882022367</v>
      </c>
      <c r="I28" s="103">
        <v>8.2695252699999999E-2</v>
      </c>
      <c r="J28" s="102">
        <v>6.3335429499999998E-2</v>
      </c>
      <c r="K28" s="102">
        <v>0.10797281810000001</v>
      </c>
      <c r="L28" s="102">
        <v>0.95903400729999999</v>
      </c>
      <c r="M28" s="102">
        <v>0.70680573950000003</v>
      </c>
      <c r="N28" s="102">
        <v>1.3012715880000001</v>
      </c>
      <c r="O28" s="114">
        <v>77</v>
      </c>
      <c r="P28" s="114">
        <v>650</v>
      </c>
      <c r="Q28" s="112">
        <v>0.10204782029999999</v>
      </c>
      <c r="R28" s="102">
        <v>7.7978116900000005E-2</v>
      </c>
      <c r="S28" s="102">
        <v>0.13354718030000001</v>
      </c>
      <c r="T28" s="102">
        <v>5.9015892299999997E-2</v>
      </c>
      <c r="U28" s="103">
        <v>0.1184615385</v>
      </c>
      <c r="V28" s="102">
        <v>9.4748850499999995E-2</v>
      </c>
      <c r="W28" s="102">
        <v>0.148108774</v>
      </c>
      <c r="X28" s="102">
        <v>1.2958232663</v>
      </c>
      <c r="Y28" s="102">
        <v>0.99018144460000002</v>
      </c>
      <c r="Z28" s="102">
        <v>1.6958083254</v>
      </c>
      <c r="AA28" s="114">
        <v>36</v>
      </c>
      <c r="AB28" s="114">
        <v>457</v>
      </c>
      <c r="AC28" s="112">
        <v>6.7128697799999998E-2</v>
      </c>
      <c r="AD28" s="102">
        <v>4.6849950199999997E-2</v>
      </c>
      <c r="AE28" s="102">
        <v>9.61849917E-2</v>
      </c>
      <c r="AF28" s="102">
        <v>0.42465778539999999</v>
      </c>
      <c r="AG28" s="103">
        <v>7.87746171E-2</v>
      </c>
      <c r="AH28" s="102">
        <v>5.6822374299999999E-2</v>
      </c>
      <c r="AI28" s="102">
        <v>0.1092076909</v>
      </c>
      <c r="AJ28" s="102">
        <v>0.86372257829999999</v>
      </c>
      <c r="AK28" s="102">
        <v>0.60280269200000003</v>
      </c>
      <c r="AL28" s="102">
        <v>1.2375802268</v>
      </c>
      <c r="AM28" s="102">
        <v>5.5245158199999998E-2</v>
      </c>
      <c r="AN28" s="102">
        <v>0.65781608629999999</v>
      </c>
      <c r="AO28" s="102">
        <v>0.4286736626</v>
      </c>
      <c r="AP28" s="102">
        <v>1.0094438756999999</v>
      </c>
      <c r="AQ28" s="102">
        <v>8.3040970300000003E-2</v>
      </c>
      <c r="AR28" s="102">
        <v>1.4041219846999999</v>
      </c>
      <c r="AS28" s="102">
        <v>0.95658726009999995</v>
      </c>
      <c r="AT28" s="102">
        <v>2.0610336663000002</v>
      </c>
      <c r="AU28" s="100" t="s">
        <v>28</v>
      </c>
      <c r="AV28" s="100" t="s">
        <v>28</v>
      </c>
      <c r="AW28" s="100" t="s">
        <v>28</v>
      </c>
      <c r="AX28" s="100" t="s">
        <v>28</v>
      </c>
      <c r="AY28" s="100" t="s">
        <v>28</v>
      </c>
      <c r="AZ28" s="100" t="s">
        <v>28</v>
      </c>
      <c r="BA28" s="100" t="s">
        <v>28</v>
      </c>
      <c r="BB28" s="100" t="s">
        <v>28</v>
      </c>
      <c r="BC28" s="106" t="s">
        <v>28</v>
      </c>
      <c r="BD28" s="107">
        <v>54</v>
      </c>
      <c r="BE28" s="107">
        <v>77</v>
      </c>
      <c r="BF28" s="107">
        <v>36</v>
      </c>
    </row>
    <row r="29" spans="1:58" x14ac:dyDescent="0.3">
      <c r="A29" s="10"/>
      <c r="B29" t="s">
        <v>76</v>
      </c>
      <c r="C29" s="100">
        <v>31</v>
      </c>
      <c r="D29" s="114">
        <v>358</v>
      </c>
      <c r="E29" s="112">
        <v>6.9953998000000003E-2</v>
      </c>
      <c r="F29" s="102">
        <v>4.75297732E-2</v>
      </c>
      <c r="G29" s="102">
        <v>0.1029578201</v>
      </c>
      <c r="H29" s="102">
        <v>0.68488467399999997</v>
      </c>
      <c r="I29" s="103">
        <v>8.6592178800000003E-2</v>
      </c>
      <c r="J29" s="102">
        <v>6.0897344800000003E-2</v>
      </c>
      <c r="K29" s="102">
        <v>0.1231286102</v>
      </c>
      <c r="L29" s="102">
        <v>0.92309766839999996</v>
      </c>
      <c r="M29" s="102">
        <v>0.62719249880000005</v>
      </c>
      <c r="N29" s="102">
        <v>1.3586088912000001</v>
      </c>
      <c r="O29" s="114">
        <v>34</v>
      </c>
      <c r="P29" s="114">
        <v>398</v>
      </c>
      <c r="Q29" s="112">
        <v>6.9812293900000003E-2</v>
      </c>
      <c r="R29" s="102">
        <v>4.8231642999999998E-2</v>
      </c>
      <c r="S29" s="102">
        <v>0.10104893970000001</v>
      </c>
      <c r="T29" s="102">
        <v>0.52309083889999997</v>
      </c>
      <c r="U29" s="103">
        <v>8.5427135700000004E-2</v>
      </c>
      <c r="V29" s="102">
        <v>6.1040205200000003E-2</v>
      </c>
      <c r="W29" s="102">
        <v>0.1195571917</v>
      </c>
      <c r="X29" s="102">
        <v>0.88649022030000002</v>
      </c>
      <c r="Y29" s="102">
        <v>0.61245487600000004</v>
      </c>
      <c r="Z29" s="102">
        <v>1.2831392832999999</v>
      </c>
      <c r="AA29" s="114">
        <v>18</v>
      </c>
      <c r="AB29" s="114">
        <v>300</v>
      </c>
      <c r="AC29" s="112">
        <v>5.1381025699999999E-2</v>
      </c>
      <c r="AD29" s="102">
        <v>3.1525451099999997E-2</v>
      </c>
      <c r="AE29" s="102">
        <v>8.3742173599999997E-2</v>
      </c>
      <c r="AF29" s="102">
        <v>9.6808462400000003E-2</v>
      </c>
      <c r="AG29" s="103">
        <v>0.06</v>
      </c>
      <c r="AH29" s="102">
        <v>3.78025523E-2</v>
      </c>
      <c r="AI29" s="102">
        <v>9.5231665199999996E-2</v>
      </c>
      <c r="AJ29" s="102">
        <v>0.66110253019999998</v>
      </c>
      <c r="AK29" s="102">
        <v>0.40562747090000001</v>
      </c>
      <c r="AL29" s="102">
        <v>1.0774826331</v>
      </c>
      <c r="AM29" s="102">
        <v>0.31461308850000003</v>
      </c>
      <c r="AN29" s="102">
        <v>0.73598821599999997</v>
      </c>
      <c r="AO29" s="102">
        <v>0.4049420608</v>
      </c>
      <c r="AP29" s="102">
        <v>1.3376695249999999</v>
      </c>
      <c r="AQ29" s="102">
        <v>0.99387356839999996</v>
      </c>
      <c r="AR29" s="102">
        <v>0.99797432490000004</v>
      </c>
      <c r="AS29" s="102">
        <v>0.59474754029999999</v>
      </c>
      <c r="AT29" s="102">
        <v>1.6745807013</v>
      </c>
      <c r="AU29" s="100" t="s">
        <v>28</v>
      </c>
      <c r="AV29" s="100" t="s">
        <v>28</v>
      </c>
      <c r="AW29" s="100" t="s">
        <v>28</v>
      </c>
      <c r="AX29" s="100" t="s">
        <v>28</v>
      </c>
      <c r="AY29" s="100" t="s">
        <v>28</v>
      </c>
      <c r="AZ29" s="100" t="s">
        <v>28</v>
      </c>
      <c r="BA29" s="100" t="s">
        <v>28</v>
      </c>
      <c r="BB29" s="100" t="s">
        <v>28</v>
      </c>
      <c r="BC29" s="106" t="s">
        <v>28</v>
      </c>
      <c r="BD29" s="107">
        <v>31</v>
      </c>
      <c r="BE29" s="107">
        <v>34</v>
      </c>
      <c r="BF29" s="107">
        <v>18</v>
      </c>
    </row>
    <row r="30" spans="1:58" x14ac:dyDescent="0.3">
      <c r="A30" s="10"/>
      <c r="B30" t="s">
        <v>72</v>
      </c>
      <c r="C30" s="100">
        <v>21</v>
      </c>
      <c r="D30" s="114">
        <v>411</v>
      </c>
      <c r="E30" s="112">
        <v>5.1354655399999997E-2</v>
      </c>
      <c r="F30" s="102">
        <v>3.2715657799999999E-2</v>
      </c>
      <c r="G30" s="102">
        <v>8.0612795599999995E-2</v>
      </c>
      <c r="H30" s="102">
        <v>9.07724647E-2</v>
      </c>
      <c r="I30" s="103">
        <v>5.1094890499999997E-2</v>
      </c>
      <c r="J30" s="102">
        <v>3.3314252099999997E-2</v>
      </c>
      <c r="K30" s="102">
        <v>7.8365494399999999E-2</v>
      </c>
      <c r="L30" s="102">
        <v>0.67766480920000005</v>
      </c>
      <c r="M30" s="102">
        <v>0.43170867010000002</v>
      </c>
      <c r="N30" s="102">
        <v>1.0637488319999999</v>
      </c>
      <c r="O30" s="114">
        <v>39</v>
      </c>
      <c r="P30" s="114">
        <v>411</v>
      </c>
      <c r="Q30" s="112">
        <v>8.71354726E-2</v>
      </c>
      <c r="R30" s="102">
        <v>6.1645899099999998E-2</v>
      </c>
      <c r="S30" s="102">
        <v>0.12316456889999999</v>
      </c>
      <c r="T30" s="102">
        <v>0.56665203239999995</v>
      </c>
      <c r="U30" s="103">
        <v>9.4890510900000002E-2</v>
      </c>
      <c r="V30" s="102">
        <v>6.9330040400000001E-2</v>
      </c>
      <c r="W30" s="102">
        <v>0.12987456820000001</v>
      </c>
      <c r="X30" s="102">
        <v>1.106463346</v>
      </c>
      <c r="Y30" s="102">
        <v>0.78279173520000001</v>
      </c>
      <c r="Z30" s="102">
        <v>1.5639678871</v>
      </c>
      <c r="AA30" s="114">
        <v>22</v>
      </c>
      <c r="AB30" s="114">
        <v>319</v>
      </c>
      <c r="AC30" s="112">
        <v>6.6907623900000004E-2</v>
      </c>
      <c r="AD30" s="102">
        <v>4.2966360000000002E-2</v>
      </c>
      <c r="AE30" s="102">
        <v>0.10418918739999999</v>
      </c>
      <c r="AF30" s="102">
        <v>0.50737744090000003</v>
      </c>
      <c r="AG30" s="103">
        <v>6.8965517200000007E-2</v>
      </c>
      <c r="AH30" s="102">
        <v>4.5410388699999998E-2</v>
      </c>
      <c r="AI30" s="102">
        <v>0.1047390852</v>
      </c>
      <c r="AJ30" s="102">
        <v>0.86087809449999997</v>
      </c>
      <c r="AK30" s="102">
        <v>0.55283383239999995</v>
      </c>
      <c r="AL30" s="102">
        <v>1.3405675451000001</v>
      </c>
      <c r="AM30" s="102">
        <v>0.34264911549999999</v>
      </c>
      <c r="AN30" s="102">
        <v>0.76785747410000005</v>
      </c>
      <c r="AO30" s="102">
        <v>0.44497680220000002</v>
      </c>
      <c r="AP30" s="102">
        <v>1.3250243554000001</v>
      </c>
      <c r="AQ30" s="102">
        <v>6.0606788299999999E-2</v>
      </c>
      <c r="AR30" s="102">
        <v>1.6967395044</v>
      </c>
      <c r="AS30" s="102">
        <v>0.97671598630000001</v>
      </c>
      <c r="AT30" s="102">
        <v>2.9475558772000001</v>
      </c>
      <c r="AU30" s="100" t="s">
        <v>28</v>
      </c>
      <c r="AV30" s="100" t="s">
        <v>28</v>
      </c>
      <c r="AW30" s="100" t="s">
        <v>28</v>
      </c>
      <c r="AX30" s="100" t="s">
        <v>28</v>
      </c>
      <c r="AY30" s="100" t="s">
        <v>28</v>
      </c>
      <c r="AZ30" s="100" t="s">
        <v>28</v>
      </c>
      <c r="BA30" s="100" t="s">
        <v>28</v>
      </c>
      <c r="BB30" s="100" t="s">
        <v>28</v>
      </c>
      <c r="BC30" s="106" t="s">
        <v>28</v>
      </c>
      <c r="BD30" s="107">
        <v>21</v>
      </c>
      <c r="BE30" s="107">
        <v>39</v>
      </c>
      <c r="BF30" s="107">
        <v>22</v>
      </c>
    </row>
    <row r="31" spans="1:58" x14ac:dyDescent="0.3">
      <c r="A31" s="10"/>
      <c r="B31" t="s">
        <v>78</v>
      </c>
      <c r="C31" s="100">
        <v>43</v>
      </c>
      <c r="D31" s="114">
        <v>553</v>
      </c>
      <c r="E31" s="112">
        <v>7.2829806900000002E-2</v>
      </c>
      <c r="F31" s="102">
        <v>5.2355041200000001E-2</v>
      </c>
      <c r="G31" s="102">
        <v>0.10131174850000001</v>
      </c>
      <c r="H31" s="102">
        <v>0.81348760600000003</v>
      </c>
      <c r="I31" s="103">
        <v>7.7757685399999998E-2</v>
      </c>
      <c r="J31" s="102">
        <v>5.7668188000000002E-2</v>
      </c>
      <c r="K31" s="102">
        <v>0.1048456322</v>
      </c>
      <c r="L31" s="102">
        <v>0.96104621369999998</v>
      </c>
      <c r="M31" s="102">
        <v>0.69086568110000002</v>
      </c>
      <c r="N31" s="102">
        <v>1.3368876904</v>
      </c>
      <c r="O31" s="114">
        <v>30</v>
      </c>
      <c r="P31" s="114">
        <v>407</v>
      </c>
      <c r="Q31" s="112">
        <v>6.9993718199999999E-2</v>
      </c>
      <c r="R31" s="102">
        <v>4.7649463900000001E-2</v>
      </c>
      <c r="S31" s="102">
        <v>0.1028158595</v>
      </c>
      <c r="T31" s="102">
        <v>0.54791831199999996</v>
      </c>
      <c r="U31" s="103">
        <v>7.3710073700000003E-2</v>
      </c>
      <c r="V31" s="102">
        <v>5.1537033500000003E-2</v>
      </c>
      <c r="W31" s="102">
        <v>0.1054227338</v>
      </c>
      <c r="X31" s="102">
        <v>0.88879398129999998</v>
      </c>
      <c r="Y31" s="102">
        <v>0.60506225199999997</v>
      </c>
      <c r="Z31" s="102">
        <v>1.3055759778</v>
      </c>
      <c r="AA31" s="114">
        <v>28</v>
      </c>
      <c r="AB31" s="114">
        <v>346</v>
      </c>
      <c r="AC31" s="112">
        <v>7.3896543600000003E-2</v>
      </c>
      <c r="AD31" s="102">
        <v>4.9566446100000001E-2</v>
      </c>
      <c r="AE31" s="102">
        <v>0.11016926940000001</v>
      </c>
      <c r="AF31" s="102">
        <v>0.80444556690000002</v>
      </c>
      <c r="AG31" s="103">
        <v>8.0924855500000004E-2</v>
      </c>
      <c r="AH31" s="102">
        <v>5.5875312000000003E-2</v>
      </c>
      <c r="AI31" s="102">
        <v>0.1172043967</v>
      </c>
      <c r="AJ31" s="102">
        <v>0.95080219379999997</v>
      </c>
      <c r="AK31" s="102">
        <v>0.63775493930000005</v>
      </c>
      <c r="AL31" s="102">
        <v>1.4175112667</v>
      </c>
      <c r="AM31" s="102">
        <v>0.84321654960000003</v>
      </c>
      <c r="AN31" s="102">
        <v>1.0557596519000001</v>
      </c>
      <c r="AO31" s="102">
        <v>0.61665257839999998</v>
      </c>
      <c r="AP31" s="102">
        <v>1.8075468777000001</v>
      </c>
      <c r="AQ31" s="102">
        <v>0.87341578949999998</v>
      </c>
      <c r="AR31" s="102">
        <v>0.961058682</v>
      </c>
      <c r="AS31" s="102">
        <v>0.58957612869999998</v>
      </c>
      <c r="AT31" s="102">
        <v>1.5666064910999999</v>
      </c>
      <c r="AU31" s="100" t="s">
        <v>28</v>
      </c>
      <c r="AV31" s="100" t="s">
        <v>28</v>
      </c>
      <c r="AW31" s="100" t="s">
        <v>28</v>
      </c>
      <c r="AX31" s="100" t="s">
        <v>28</v>
      </c>
      <c r="AY31" s="100" t="s">
        <v>28</v>
      </c>
      <c r="AZ31" s="100" t="s">
        <v>28</v>
      </c>
      <c r="BA31" s="100" t="s">
        <v>28</v>
      </c>
      <c r="BB31" s="100" t="s">
        <v>28</v>
      </c>
      <c r="BC31" s="106" t="s">
        <v>28</v>
      </c>
      <c r="BD31" s="107">
        <v>43</v>
      </c>
      <c r="BE31" s="107">
        <v>30</v>
      </c>
      <c r="BF31" s="107">
        <v>28</v>
      </c>
    </row>
    <row r="32" spans="1:58" x14ac:dyDescent="0.3">
      <c r="A32" s="10"/>
      <c r="B32" t="s">
        <v>183</v>
      </c>
      <c r="C32" s="100">
        <v>142</v>
      </c>
      <c r="D32" s="114">
        <v>1285</v>
      </c>
      <c r="E32" s="112">
        <v>0.1006922148</v>
      </c>
      <c r="F32" s="102">
        <v>8.1128184800000003E-2</v>
      </c>
      <c r="G32" s="102">
        <v>0.124974103</v>
      </c>
      <c r="H32" s="102">
        <v>9.9246227999999995E-3</v>
      </c>
      <c r="I32" s="103">
        <v>0.1105058366</v>
      </c>
      <c r="J32" s="102">
        <v>9.3746264199999998E-2</v>
      </c>
      <c r="K32" s="102">
        <v>0.13026161650000001</v>
      </c>
      <c r="L32" s="102">
        <v>1.3287124589999999</v>
      </c>
      <c r="M32" s="102">
        <v>1.0705497945</v>
      </c>
      <c r="N32" s="102">
        <v>1.6491309491999999</v>
      </c>
      <c r="O32" s="114">
        <v>91</v>
      </c>
      <c r="P32" s="114">
        <v>918</v>
      </c>
      <c r="Q32" s="112">
        <v>8.9048338500000004E-2</v>
      </c>
      <c r="R32" s="102">
        <v>6.9313298100000004E-2</v>
      </c>
      <c r="S32" s="102">
        <v>0.1144023847</v>
      </c>
      <c r="T32" s="102">
        <v>0.33639789390000002</v>
      </c>
      <c r="U32" s="103">
        <v>9.9128540299999998E-2</v>
      </c>
      <c r="V32" s="102">
        <v>8.0717656400000004E-2</v>
      </c>
      <c r="W32" s="102">
        <v>0.1217387612</v>
      </c>
      <c r="X32" s="102">
        <v>1.1307532930999999</v>
      </c>
      <c r="Y32" s="102">
        <v>0.88015387379999999</v>
      </c>
      <c r="Z32" s="102">
        <v>1.4527039508999999</v>
      </c>
      <c r="AA32" s="114">
        <v>79</v>
      </c>
      <c r="AB32" s="114">
        <v>748</v>
      </c>
      <c r="AC32" s="112">
        <v>9.6228870600000002E-2</v>
      </c>
      <c r="AD32" s="102">
        <v>7.3831240000000006E-2</v>
      </c>
      <c r="AE32" s="102">
        <v>0.1254211026</v>
      </c>
      <c r="AF32" s="102">
        <v>0.114055882</v>
      </c>
      <c r="AG32" s="103">
        <v>0.1056149733</v>
      </c>
      <c r="AH32" s="102">
        <v>8.4714516700000006E-2</v>
      </c>
      <c r="AI32" s="102">
        <v>0.13167191419999999</v>
      </c>
      <c r="AJ32" s="102">
        <v>1.2381448016000001</v>
      </c>
      <c r="AK32" s="102">
        <v>0.94996195520000004</v>
      </c>
      <c r="AL32" s="102">
        <v>1.6137515206999999</v>
      </c>
      <c r="AM32" s="102">
        <v>0.65356332790000005</v>
      </c>
      <c r="AN32" s="102">
        <v>1.0806363394</v>
      </c>
      <c r="AO32" s="102">
        <v>0.77019827649999995</v>
      </c>
      <c r="AP32" s="102">
        <v>1.5162003521</v>
      </c>
      <c r="AQ32" s="102">
        <v>0.42559657610000001</v>
      </c>
      <c r="AR32" s="102">
        <v>0.88436170290000005</v>
      </c>
      <c r="AS32" s="102">
        <v>0.65364538650000004</v>
      </c>
      <c r="AT32" s="102">
        <v>1.1965136414999999</v>
      </c>
      <c r="AU32" s="100" t="s">
        <v>28</v>
      </c>
      <c r="AV32" s="100" t="s">
        <v>28</v>
      </c>
      <c r="AW32" s="100" t="s">
        <v>28</v>
      </c>
      <c r="AX32" s="100" t="s">
        <v>28</v>
      </c>
      <c r="AY32" s="100" t="s">
        <v>28</v>
      </c>
      <c r="AZ32" s="100" t="s">
        <v>28</v>
      </c>
      <c r="BA32" s="100" t="s">
        <v>28</v>
      </c>
      <c r="BB32" s="100" t="s">
        <v>28</v>
      </c>
      <c r="BC32" s="106" t="s">
        <v>28</v>
      </c>
      <c r="BD32" s="107">
        <v>142</v>
      </c>
      <c r="BE32" s="107">
        <v>91</v>
      </c>
      <c r="BF32" s="107">
        <v>79</v>
      </c>
    </row>
    <row r="33" spans="1:93" x14ac:dyDescent="0.3">
      <c r="A33" s="10"/>
      <c r="B33" t="s">
        <v>71</v>
      </c>
      <c r="C33" s="100">
        <v>113</v>
      </c>
      <c r="D33" s="114">
        <v>1562</v>
      </c>
      <c r="E33" s="112">
        <v>7.2765393400000003E-2</v>
      </c>
      <c r="F33" s="102">
        <v>5.7708404099999999E-2</v>
      </c>
      <c r="G33" s="102">
        <v>9.1750977400000003E-2</v>
      </c>
      <c r="H33" s="102">
        <v>0.73131052809999997</v>
      </c>
      <c r="I33" s="103">
        <v>7.2343149800000006E-2</v>
      </c>
      <c r="J33" s="102">
        <v>6.0162116799999998E-2</v>
      </c>
      <c r="K33" s="102">
        <v>8.6990478400000001E-2</v>
      </c>
      <c r="L33" s="102">
        <v>0.9601962275</v>
      </c>
      <c r="M33" s="102">
        <v>0.76150748729999995</v>
      </c>
      <c r="N33" s="102">
        <v>1.2107258438999999</v>
      </c>
      <c r="O33" s="114">
        <v>118</v>
      </c>
      <c r="P33" s="114">
        <v>1544</v>
      </c>
      <c r="Q33" s="112">
        <v>7.88251326E-2</v>
      </c>
      <c r="R33" s="102">
        <v>6.2722172100000001E-2</v>
      </c>
      <c r="S33" s="102">
        <v>9.9062282500000001E-2</v>
      </c>
      <c r="T33" s="102">
        <v>0.99359072390000003</v>
      </c>
      <c r="U33" s="103">
        <v>7.6424870500000006E-2</v>
      </c>
      <c r="V33" s="102">
        <v>6.3808018399999999E-2</v>
      </c>
      <c r="W33" s="102">
        <v>9.15364709E-2</v>
      </c>
      <c r="X33" s="102">
        <v>1.0009370164</v>
      </c>
      <c r="Y33" s="102">
        <v>0.79645846109999996</v>
      </c>
      <c r="Z33" s="102">
        <v>1.2579123202</v>
      </c>
      <c r="AA33" s="114">
        <v>75</v>
      </c>
      <c r="AB33" s="114">
        <v>1236</v>
      </c>
      <c r="AC33" s="112">
        <v>5.9813861699999998E-2</v>
      </c>
      <c r="AD33" s="102">
        <v>4.5766598200000001E-2</v>
      </c>
      <c r="AE33" s="102">
        <v>7.8172689200000006E-2</v>
      </c>
      <c r="AF33" s="102">
        <v>5.5179566800000003E-2</v>
      </c>
      <c r="AG33" s="103">
        <v>6.0679611699999997E-2</v>
      </c>
      <c r="AH33" s="102">
        <v>4.8389875499999999E-2</v>
      </c>
      <c r="AI33" s="102">
        <v>7.6090612599999996E-2</v>
      </c>
      <c r="AJ33" s="102">
        <v>0.76960502060000002</v>
      </c>
      <c r="AK33" s="102">
        <v>0.58886356289999997</v>
      </c>
      <c r="AL33" s="102">
        <v>1.0058219341000001</v>
      </c>
      <c r="AM33" s="102">
        <v>9.6053324800000006E-2</v>
      </c>
      <c r="AN33" s="102">
        <v>0.75881714010000001</v>
      </c>
      <c r="AO33" s="102">
        <v>0.54825196109999996</v>
      </c>
      <c r="AP33" s="102">
        <v>1.0502533377000001</v>
      </c>
      <c r="AQ33" s="102">
        <v>0.59693652159999999</v>
      </c>
      <c r="AR33" s="102">
        <v>1.0832777638</v>
      </c>
      <c r="AS33" s="102">
        <v>0.80534419049999995</v>
      </c>
      <c r="AT33" s="102">
        <v>1.4571294203</v>
      </c>
      <c r="AU33" s="100" t="s">
        <v>28</v>
      </c>
      <c r="AV33" s="100" t="s">
        <v>28</v>
      </c>
      <c r="AW33" s="100" t="s">
        <v>28</v>
      </c>
      <c r="AX33" s="100" t="s">
        <v>28</v>
      </c>
      <c r="AY33" s="100" t="s">
        <v>28</v>
      </c>
      <c r="AZ33" s="100" t="s">
        <v>28</v>
      </c>
      <c r="BA33" s="100" t="s">
        <v>28</v>
      </c>
      <c r="BB33" s="100" t="s">
        <v>28</v>
      </c>
      <c r="BC33" s="106" t="s">
        <v>28</v>
      </c>
      <c r="BD33" s="107">
        <v>113</v>
      </c>
      <c r="BE33" s="107">
        <v>118</v>
      </c>
      <c r="BF33" s="107">
        <v>75</v>
      </c>
    </row>
    <row r="34" spans="1:93" x14ac:dyDescent="0.3">
      <c r="A34" s="10"/>
      <c r="B34" t="s">
        <v>77</v>
      </c>
      <c r="C34" s="100">
        <v>54</v>
      </c>
      <c r="D34" s="114">
        <v>706</v>
      </c>
      <c r="E34" s="112">
        <v>7.80603396E-2</v>
      </c>
      <c r="F34" s="102">
        <v>5.7722615999999997E-2</v>
      </c>
      <c r="G34" s="102">
        <v>0.10556376419999999</v>
      </c>
      <c r="H34" s="102">
        <v>0.84745655600000003</v>
      </c>
      <c r="I34" s="103">
        <v>7.64872521E-2</v>
      </c>
      <c r="J34" s="102">
        <v>5.85807868E-2</v>
      </c>
      <c r="K34" s="102">
        <v>9.9867209999999998E-2</v>
      </c>
      <c r="L34" s="102">
        <v>1.0300671805999999</v>
      </c>
      <c r="M34" s="102">
        <v>0.76169502420000001</v>
      </c>
      <c r="N34" s="102">
        <v>1.3929963605</v>
      </c>
      <c r="O34" s="114">
        <v>49</v>
      </c>
      <c r="P34" s="114">
        <v>679</v>
      </c>
      <c r="Q34" s="112">
        <v>7.3275900599999999E-2</v>
      </c>
      <c r="R34" s="102">
        <v>5.3535079300000003E-2</v>
      </c>
      <c r="S34" s="102">
        <v>0.1002960616</v>
      </c>
      <c r="T34" s="102">
        <v>0.6527349361</v>
      </c>
      <c r="U34" s="103">
        <v>7.2164948500000006E-2</v>
      </c>
      <c r="V34" s="102">
        <v>5.4541375400000001E-2</v>
      </c>
      <c r="W34" s="102">
        <v>9.5483103400000005E-2</v>
      </c>
      <c r="X34" s="102">
        <v>0.93047177830000005</v>
      </c>
      <c r="Y34" s="102">
        <v>0.67979895189999995</v>
      </c>
      <c r="Z34" s="102">
        <v>1.2735790895000001</v>
      </c>
      <c r="AA34" s="114">
        <v>35</v>
      </c>
      <c r="AB34" s="114">
        <v>531</v>
      </c>
      <c r="AC34" s="112">
        <v>6.4826863400000004E-2</v>
      </c>
      <c r="AD34" s="102">
        <v>4.52021648E-2</v>
      </c>
      <c r="AE34" s="102">
        <v>9.2971702399999995E-2</v>
      </c>
      <c r="AF34" s="102">
        <v>0.3241316923</v>
      </c>
      <c r="AG34" s="103">
        <v>6.5913370999999998E-2</v>
      </c>
      <c r="AH34" s="102">
        <v>4.7325390100000003E-2</v>
      </c>
      <c r="AI34" s="102">
        <v>9.1802148299999997E-2</v>
      </c>
      <c r="AJ34" s="102">
        <v>0.83410564239999996</v>
      </c>
      <c r="AK34" s="102">
        <v>0.58160118750000001</v>
      </c>
      <c r="AL34" s="102">
        <v>1.1962359048</v>
      </c>
      <c r="AM34" s="102">
        <v>0.60058765120000002</v>
      </c>
      <c r="AN34" s="102">
        <v>0.88469555280000001</v>
      </c>
      <c r="AO34" s="102">
        <v>0.55925927580000001</v>
      </c>
      <c r="AP34" s="102">
        <v>1.3995051223999999</v>
      </c>
      <c r="AQ34" s="102">
        <v>0.76472288939999999</v>
      </c>
      <c r="AR34" s="102">
        <v>0.93870845270000003</v>
      </c>
      <c r="AS34" s="102">
        <v>0.62035337479999997</v>
      </c>
      <c r="AT34" s="102">
        <v>1.4204380839999999</v>
      </c>
      <c r="AU34" s="100" t="s">
        <v>28</v>
      </c>
      <c r="AV34" s="100" t="s">
        <v>28</v>
      </c>
      <c r="AW34" s="100" t="s">
        <v>28</v>
      </c>
      <c r="AX34" s="100" t="s">
        <v>28</v>
      </c>
      <c r="AY34" s="100" t="s">
        <v>28</v>
      </c>
      <c r="AZ34" s="100" t="s">
        <v>28</v>
      </c>
      <c r="BA34" s="100" t="s">
        <v>28</v>
      </c>
      <c r="BB34" s="100" t="s">
        <v>28</v>
      </c>
      <c r="BC34" s="106" t="s">
        <v>28</v>
      </c>
      <c r="BD34" s="107">
        <v>54</v>
      </c>
      <c r="BE34" s="107">
        <v>49</v>
      </c>
      <c r="BF34" s="107">
        <v>35</v>
      </c>
    </row>
    <row r="35" spans="1:93" x14ac:dyDescent="0.3">
      <c r="A35" s="10"/>
      <c r="B35" t="s">
        <v>79</v>
      </c>
      <c r="C35" s="100">
        <v>205</v>
      </c>
      <c r="D35" s="114">
        <v>1920</v>
      </c>
      <c r="E35" s="112">
        <v>9.8139727900000001E-2</v>
      </c>
      <c r="F35" s="102">
        <v>8.0685077999999993E-2</v>
      </c>
      <c r="G35" s="102">
        <v>0.1193703523</v>
      </c>
      <c r="H35" s="102">
        <v>9.6696309999999997E-3</v>
      </c>
      <c r="I35" s="103">
        <v>0.10677083330000001</v>
      </c>
      <c r="J35" s="102">
        <v>9.31112459E-2</v>
      </c>
      <c r="K35" s="102">
        <v>0.1224343069</v>
      </c>
      <c r="L35" s="102">
        <v>1.2950303993000001</v>
      </c>
      <c r="M35" s="102">
        <v>1.0647026546</v>
      </c>
      <c r="N35" s="102">
        <v>1.5751850788999999</v>
      </c>
      <c r="O35" s="114">
        <v>153</v>
      </c>
      <c r="P35" s="114">
        <v>1845</v>
      </c>
      <c r="Q35" s="112">
        <v>7.6797293000000003E-2</v>
      </c>
      <c r="R35" s="102">
        <v>6.2048206299999999E-2</v>
      </c>
      <c r="S35" s="102">
        <v>9.5052291799999994E-2</v>
      </c>
      <c r="T35" s="102">
        <v>0.8173754714</v>
      </c>
      <c r="U35" s="103">
        <v>8.2926829300000005E-2</v>
      </c>
      <c r="V35" s="102">
        <v>7.0774937499999996E-2</v>
      </c>
      <c r="W35" s="102">
        <v>9.7165172600000002E-2</v>
      </c>
      <c r="X35" s="102">
        <v>0.97518711030000005</v>
      </c>
      <c r="Y35" s="102">
        <v>0.78790031039999997</v>
      </c>
      <c r="Z35" s="102">
        <v>1.2069926709000001</v>
      </c>
      <c r="AA35" s="114">
        <v>104</v>
      </c>
      <c r="AB35" s="114">
        <v>1366</v>
      </c>
      <c r="AC35" s="112">
        <v>6.9129901199999996E-2</v>
      </c>
      <c r="AD35" s="102">
        <v>5.4352080699999999E-2</v>
      </c>
      <c r="AE35" s="102">
        <v>8.7925672299999993E-2</v>
      </c>
      <c r="AF35" s="102">
        <v>0.33982006110000001</v>
      </c>
      <c r="AG35" s="103">
        <v>7.6134699900000005E-2</v>
      </c>
      <c r="AH35" s="102">
        <v>6.2822535700000001E-2</v>
      </c>
      <c r="AI35" s="102">
        <v>9.2267726199999997E-2</v>
      </c>
      <c r="AJ35" s="102">
        <v>0.88947139519999996</v>
      </c>
      <c r="AK35" s="102">
        <v>0.69933010480000002</v>
      </c>
      <c r="AL35" s="102">
        <v>1.1313103175000001</v>
      </c>
      <c r="AM35" s="102">
        <v>0.47971465050000001</v>
      </c>
      <c r="AN35" s="102">
        <v>0.90016065010000001</v>
      </c>
      <c r="AO35" s="102">
        <v>0.67242225079999995</v>
      </c>
      <c r="AP35" s="102">
        <v>1.205030314</v>
      </c>
      <c r="AQ35" s="102">
        <v>6.0916083400000001E-2</v>
      </c>
      <c r="AR35" s="102">
        <v>0.78253011969999997</v>
      </c>
      <c r="AS35" s="102">
        <v>0.60551234089999995</v>
      </c>
      <c r="AT35" s="102">
        <v>1.0112979486</v>
      </c>
      <c r="AU35" s="100" t="s">
        <v>28</v>
      </c>
      <c r="AV35" s="100" t="s">
        <v>28</v>
      </c>
      <c r="AW35" s="100" t="s">
        <v>28</v>
      </c>
      <c r="AX35" s="100" t="s">
        <v>28</v>
      </c>
      <c r="AY35" s="100" t="s">
        <v>28</v>
      </c>
      <c r="AZ35" s="100" t="s">
        <v>28</v>
      </c>
      <c r="BA35" s="100" t="s">
        <v>28</v>
      </c>
      <c r="BB35" s="100" t="s">
        <v>28</v>
      </c>
      <c r="BC35" s="106" t="s">
        <v>28</v>
      </c>
      <c r="BD35" s="107">
        <v>205</v>
      </c>
      <c r="BE35" s="107">
        <v>153</v>
      </c>
      <c r="BF35" s="107">
        <v>104</v>
      </c>
    </row>
    <row r="36" spans="1:93" x14ac:dyDescent="0.3">
      <c r="A36" s="10"/>
      <c r="B36" t="s">
        <v>80</v>
      </c>
      <c r="C36" s="100">
        <v>82</v>
      </c>
      <c r="D36" s="114">
        <v>919</v>
      </c>
      <c r="E36" s="112">
        <v>8.8785205899999997E-2</v>
      </c>
      <c r="F36" s="102">
        <v>6.8613328099999996E-2</v>
      </c>
      <c r="G36" s="102">
        <v>0.1148874864</v>
      </c>
      <c r="H36" s="102">
        <v>0.22848027160000001</v>
      </c>
      <c r="I36" s="103">
        <v>8.9227421099999996E-2</v>
      </c>
      <c r="J36" s="102">
        <v>7.1861926500000006E-2</v>
      </c>
      <c r="K36" s="102">
        <v>0.11078930200000001</v>
      </c>
      <c r="L36" s="102">
        <v>1.1715901725</v>
      </c>
      <c r="M36" s="102">
        <v>0.90540648089999998</v>
      </c>
      <c r="N36" s="102">
        <v>1.5160301600999999</v>
      </c>
      <c r="O36" s="114">
        <v>66</v>
      </c>
      <c r="P36" s="114">
        <v>813</v>
      </c>
      <c r="Q36" s="112">
        <v>8.3336928300000002E-2</v>
      </c>
      <c r="R36" s="102">
        <v>6.3104826399999994E-2</v>
      </c>
      <c r="S36" s="102">
        <v>0.1100556649</v>
      </c>
      <c r="T36" s="102">
        <v>0.68997982530000002</v>
      </c>
      <c r="U36" s="103">
        <v>8.1180811800000002E-2</v>
      </c>
      <c r="V36" s="102">
        <v>6.3779002500000001E-2</v>
      </c>
      <c r="W36" s="102">
        <v>0.1033306252</v>
      </c>
      <c r="X36" s="102">
        <v>1.0582286845</v>
      </c>
      <c r="Y36" s="102">
        <v>0.80131748020000004</v>
      </c>
      <c r="Z36" s="102">
        <v>1.3975084488</v>
      </c>
      <c r="AA36" s="114">
        <v>62</v>
      </c>
      <c r="AB36" s="114">
        <v>681</v>
      </c>
      <c r="AC36" s="112">
        <v>9.10934313E-2</v>
      </c>
      <c r="AD36" s="102">
        <v>6.8409805300000001E-2</v>
      </c>
      <c r="AE36" s="102">
        <v>0.1212985945</v>
      </c>
      <c r="AF36" s="102">
        <v>0.27719024110000001</v>
      </c>
      <c r="AG36" s="103">
        <v>9.1042584400000001E-2</v>
      </c>
      <c r="AH36" s="102">
        <v>7.0980960800000006E-2</v>
      </c>
      <c r="AI36" s="102">
        <v>0.1167743024</v>
      </c>
      <c r="AJ36" s="102">
        <v>1.1720688163999999</v>
      </c>
      <c r="AK36" s="102">
        <v>0.88020616149999997</v>
      </c>
      <c r="AL36" s="102">
        <v>1.5607085823</v>
      </c>
      <c r="AM36" s="102">
        <v>0.64247434609999998</v>
      </c>
      <c r="AN36" s="102">
        <v>1.0930740206</v>
      </c>
      <c r="AO36" s="102">
        <v>0.75071754160000004</v>
      </c>
      <c r="AP36" s="102">
        <v>1.5915584068999999</v>
      </c>
      <c r="AQ36" s="102">
        <v>0.72631574980000002</v>
      </c>
      <c r="AR36" s="102">
        <v>0.9386352993</v>
      </c>
      <c r="AS36" s="102">
        <v>0.65840892660000006</v>
      </c>
      <c r="AT36" s="102">
        <v>1.3381292225999999</v>
      </c>
      <c r="AU36" s="100" t="s">
        <v>28</v>
      </c>
      <c r="AV36" s="100" t="s">
        <v>28</v>
      </c>
      <c r="AW36" s="100" t="s">
        <v>28</v>
      </c>
      <c r="AX36" s="100" t="s">
        <v>28</v>
      </c>
      <c r="AY36" s="100" t="s">
        <v>28</v>
      </c>
      <c r="AZ36" s="100" t="s">
        <v>28</v>
      </c>
      <c r="BA36" s="100" t="s">
        <v>28</v>
      </c>
      <c r="BB36" s="100" t="s">
        <v>28</v>
      </c>
      <c r="BC36" s="106" t="s">
        <v>28</v>
      </c>
      <c r="BD36" s="107">
        <v>82</v>
      </c>
      <c r="BE36" s="107">
        <v>66</v>
      </c>
      <c r="BF36" s="107">
        <v>62</v>
      </c>
      <c r="BQ36" s="52"/>
    </row>
    <row r="37" spans="1:93" s="3" customFormat="1" x14ac:dyDescent="0.3">
      <c r="A37" s="10"/>
      <c r="B37" s="3" t="s">
        <v>134</v>
      </c>
      <c r="C37" s="110">
        <v>47</v>
      </c>
      <c r="D37" s="113">
        <v>849</v>
      </c>
      <c r="E37" s="109">
        <v>5.3775217E-2</v>
      </c>
      <c r="F37" s="108">
        <v>3.9088083900000001E-2</v>
      </c>
      <c r="G37" s="108">
        <v>7.3980959700000001E-2</v>
      </c>
      <c r="H37" s="108">
        <v>3.5054038400000001E-2</v>
      </c>
      <c r="I37" s="111">
        <v>5.5359246199999997E-2</v>
      </c>
      <c r="J37" s="108">
        <v>4.1593901799999999E-2</v>
      </c>
      <c r="K37" s="108">
        <v>7.3680179200000001E-2</v>
      </c>
      <c r="L37" s="108">
        <v>0.70960601040000004</v>
      </c>
      <c r="M37" s="108">
        <v>0.5157978124</v>
      </c>
      <c r="N37" s="108">
        <v>0.97623657549999998</v>
      </c>
      <c r="O37" s="113">
        <v>46</v>
      </c>
      <c r="P37" s="113">
        <v>913</v>
      </c>
      <c r="Q37" s="109">
        <v>4.7972480499999998E-2</v>
      </c>
      <c r="R37" s="108">
        <v>3.4733599499999997E-2</v>
      </c>
      <c r="S37" s="108">
        <v>6.6257425800000005E-2</v>
      </c>
      <c r="T37" s="108">
        <v>2.6257793000000001E-3</v>
      </c>
      <c r="U37" s="111">
        <v>5.0383351600000001E-2</v>
      </c>
      <c r="V37" s="108">
        <v>3.7738465200000001E-2</v>
      </c>
      <c r="W37" s="108">
        <v>6.7265112799999999E-2</v>
      </c>
      <c r="X37" s="108">
        <v>0.60916398019999995</v>
      </c>
      <c r="Y37" s="108">
        <v>0.44105406800000002</v>
      </c>
      <c r="Z37" s="108">
        <v>0.84134980650000002</v>
      </c>
      <c r="AA37" s="113">
        <v>56</v>
      </c>
      <c r="AB37" s="113">
        <v>889</v>
      </c>
      <c r="AC37" s="109">
        <v>5.7749965799999997E-2</v>
      </c>
      <c r="AD37" s="108">
        <v>4.26853175E-2</v>
      </c>
      <c r="AE37" s="108">
        <v>7.8131281499999997E-2</v>
      </c>
      <c r="AF37" s="108">
        <v>5.4134543899999998E-2</v>
      </c>
      <c r="AG37" s="111">
        <v>6.2992125999999996E-2</v>
      </c>
      <c r="AH37" s="108">
        <v>4.84774397E-2</v>
      </c>
      <c r="AI37" s="108">
        <v>8.1852671200000005E-2</v>
      </c>
      <c r="AJ37" s="108">
        <v>0.74304956040000003</v>
      </c>
      <c r="AK37" s="108">
        <v>0.54921775129999995</v>
      </c>
      <c r="AL37" s="108">
        <v>1.0052891553000001</v>
      </c>
      <c r="AM37" s="108">
        <v>0.38803542210000003</v>
      </c>
      <c r="AN37" s="108">
        <v>1.2038144619</v>
      </c>
      <c r="AO37" s="108">
        <v>0.79002285059999999</v>
      </c>
      <c r="AP37" s="108">
        <v>1.8343384086000001</v>
      </c>
      <c r="AQ37" s="108">
        <v>0.60572105320000003</v>
      </c>
      <c r="AR37" s="108">
        <v>0.89209273730000005</v>
      </c>
      <c r="AS37" s="108">
        <v>0.57825319389999996</v>
      </c>
      <c r="AT37" s="108">
        <v>1.3762646887000001</v>
      </c>
      <c r="AU37" s="110" t="s">
        <v>28</v>
      </c>
      <c r="AV37" s="110">
        <v>2</v>
      </c>
      <c r="AW37" s="110" t="s">
        <v>28</v>
      </c>
      <c r="AX37" s="110" t="s">
        <v>28</v>
      </c>
      <c r="AY37" s="110" t="s">
        <v>28</v>
      </c>
      <c r="AZ37" s="110" t="s">
        <v>28</v>
      </c>
      <c r="BA37" s="110" t="s">
        <v>28</v>
      </c>
      <c r="BB37" s="110" t="s">
        <v>28</v>
      </c>
      <c r="BC37" s="104">
        <v>-2</v>
      </c>
      <c r="BD37" s="105">
        <v>47</v>
      </c>
      <c r="BE37" s="105">
        <v>46</v>
      </c>
      <c r="BF37" s="105">
        <v>56</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0">
        <v>82</v>
      </c>
      <c r="D38" s="114">
        <v>753</v>
      </c>
      <c r="E38" s="112">
        <v>9.0215348799999998E-2</v>
      </c>
      <c r="F38" s="102">
        <v>6.9171740999999995E-2</v>
      </c>
      <c r="G38" s="102">
        <v>0.11766089790000001</v>
      </c>
      <c r="H38" s="102">
        <v>0.1982693797</v>
      </c>
      <c r="I38" s="103">
        <v>0.1088977424</v>
      </c>
      <c r="J38" s="102">
        <v>8.7703997899999997E-2</v>
      </c>
      <c r="K38" s="102">
        <v>0.13521297290000001</v>
      </c>
      <c r="L38" s="102">
        <v>1.1904620248</v>
      </c>
      <c r="M38" s="102">
        <v>0.91277517590000001</v>
      </c>
      <c r="N38" s="102">
        <v>1.5526274925000001</v>
      </c>
      <c r="O38" s="114">
        <v>78</v>
      </c>
      <c r="P38" s="114">
        <v>821</v>
      </c>
      <c r="Q38" s="112">
        <v>7.8081610100000004E-2</v>
      </c>
      <c r="R38" s="102">
        <v>5.96529882E-2</v>
      </c>
      <c r="S38" s="102">
        <v>0.1022033935</v>
      </c>
      <c r="T38" s="102">
        <v>0.95041931069999996</v>
      </c>
      <c r="U38" s="103">
        <v>9.5006090099999996E-2</v>
      </c>
      <c r="V38" s="102">
        <v>7.6097755899999994E-2</v>
      </c>
      <c r="W38" s="102">
        <v>0.1186126589</v>
      </c>
      <c r="X38" s="102">
        <v>0.99149562079999998</v>
      </c>
      <c r="Y38" s="102">
        <v>0.75748536099999997</v>
      </c>
      <c r="Z38" s="102">
        <v>1.2977987651</v>
      </c>
      <c r="AA38" s="114">
        <v>59</v>
      </c>
      <c r="AB38" s="114">
        <v>648</v>
      </c>
      <c r="AC38" s="112">
        <v>7.6064083199999993E-2</v>
      </c>
      <c r="AD38" s="102">
        <v>5.6399123199999998E-2</v>
      </c>
      <c r="AE38" s="102">
        <v>0.1025857215</v>
      </c>
      <c r="AF38" s="102">
        <v>0.8877653835</v>
      </c>
      <c r="AG38" s="103">
        <v>9.1049382700000001E-2</v>
      </c>
      <c r="AH38" s="102">
        <v>7.0543987399999994E-2</v>
      </c>
      <c r="AI38" s="102">
        <v>0.11751519019999999</v>
      </c>
      <c r="AJ38" s="102">
        <v>0.97869120350000005</v>
      </c>
      <c r="AK38" s="102">
        <v>0.72566871889999995</v>
      </c>
      <c r="AL38" s="102">
        <v>1.3199362831999999</v>
      </c>
      <c r="AM38" s="102">
        <v>0.89230853200000004</v>
      </c>
      <c r="AN38" s="102">
        <v>0.97416130519999999</v>
      </c>
      <c r="AO38" s="102">
        <v>0.66686639010000004</v>
      </c>
      <c r="AP38" s="102">
        <v>1.4230590455000001</v>
      </c>
      <c r="AQ38" s="102">
        <v>0.42295832919999998</v>
      </c>
      <c r="AR38" s="102">
        <v>0.86550250179999999</v>
      </c>
      <c r="AS38" s="102">
        <v>0.60789389670000005</v>
      </c>
      <c r="AT38" s="102">
        <v>1.2322785024</v>
      </c>
      <c r="AU38" s="100" t="s">
        <v>28</v>
      </c>
      <c r="AV38" s="100" t="s">
        <v>28</v>
      </c>
      <c r="AW38" s="100" t="s">
        <v>28</v>
      </c>
      <c r="AX38" s="100" t="s">
        <v>28</v>
      </c>
      <c r="AY38" s="100" t="s">
        <v>28</v>
      </c>
      <c r="AZ38" s="100" t="s">
        <v>28</v>
      </c>
      <c r="BA38" s="100" t="s">
        <v>28</v>
      </c>
      <c r="BB38" s="100" t="s">
        <v>28</v>
      </c>
      <c r="BC38" s="106" t="s">
        <v>28</v>
      </c>
      <c r="BD38" s="107">
        <v>82</v>
      </c>
      <c r="BE38" s="107">
        <v>78</v>
      </c>
      <c r="BF38" s="107">
        <v>59</v>
      </c>
    </row>
    <row r="39" spans="1:93" x14ac:dyDescent="0.3">
      <c r="A39" s="10"/>
      <c r="B39" t="s">
        <v>142</v>
      </c>
      <c r="C39" s="100">
        <v>44</v>
      </c>
      <c r="D39" s="114">
        <v>637</v>
      </c>
      <c r="E39" s="112">
        <v>6.34452878E-2</v>
      </c>
      <c r="F39" s="102">
        <v>4.5605047099999997E-2</v>
      </c>
      <c r="G39" s="102">
        <v>8.8264453199999995E-2</v>
      </c>
      <c r="H39" s="102">
        <v>0.29152449990000001</v>
      </c>
      <c r="I39" s="103">
        <v>6.9073783400000005E-2</v>
      </c>
      <c r="J39" s="102">
        <v>5.1403155899999997E-2</v>
      </c>
      <c r="K39" s="102">
        <v>9.2818961500000005E-2</v>
      </c>
      <c r="L39" s="102">
        <v>0.83721015109999997</v>
      </c>
      <c r="M39" s="102">
        <v>0.60179423409999999</v>
      </c>
      <c r="N39" s="102">
        <v>1.1647184328</v>
      </c>
      <c r="O39" s="114">
        <v>53</v>
      </c>
      <c r="P39" s="114">
        <v>638</v>
      </c>
      <c r="Q39" s="112">
        <v>7.5055937200000006E-2</v>
      </c>
      <c r="R39" s="102">
        <v>5.5183550099999999E-2</v>
      </c>
      <c r="S39" s="102">
        <v>0.1020846556</v>
      </c>
      <c r="T39" s="102">
        <v>0.75939905549999998</v>
      </c>
      <c r="U39" s="103">
        <v>8.3072100300000007E-2</v>
      </c>
      <c r="V39" s="102">
        <v>6.3464909799999997E-2</v>
      </c>
      <c r="W39" s="102">
        <v>0.1087368418</v>
      </c>
      <c r="X39" s="102">
        <v>0.95307503260000004</v>
      </c>
      <c r="Y39" s="102">
        <v>0.70073155809999998</v>
      </c>
      <c r="Z39" s="102">
        <v>1.2962910080000001</v>
      </c>
      <c r="AA39" s="114">
        <v>41</v>
      </c>
      <c r="AB39" s="114">
        <v>619</v>
      </c>
      <c r="AC39" s="112">
        <v>5.9909064099999999E-2</v>
      </c>
      <c r="AD39" s="102">
        <v>4.2558655100000002E-2</v>
      </c>
      <c r="AE39" s="102">
        <v>8.4332927299999999E-2</v>
      </c>
      <c r="AF39" s="102">
        <v>0.1357200147</v>
      </c>
      <c r="AG39" s="103">
        <v>6.6235864300000002E-2</v>
      </c>
      <c r="AH39" s="102">
        <v>4.8770573300000002E-2</v>
      </c>
      <c r="AI39" s="102">
        <v>8.99556725E-2</v>
      </c>
      <c r="AJ39" s="102">
        <v>0.7708299582</v>
      </c>
      <c r="AK39" s="102">
        <v>0.54758802839999998</v>
      </c>
      <c r="AL39" s="102">
        <v>1.0850836643999999</v>
      </c>
      <c r="AM39" s="102">
        <v>0.31486873830000001</v>
      </c>
      <c r="AN39" s="102">
        <v>0.79819220629999998</v>
      </c>
      <c r="AO39" s="102">
        <v>0.51428910149999996</v>
      </c>
      <c r="AP39" s="102">
        <v>1.2388183928000001</v>
      </c>
      <c r="AQ39" s="102">
        <v>0.44439295369999998</v>
      </c>
      <c r="AR39" s="102">
        <v>1.1830025493</v>
      </c>
      <c r="AS39" s="102">
        <v>0.76902999299999997</v>
      </c>
      <c r="AT39" s="102">
        <v>1.8198185302000001</v>
      </c>
      <c r="AU39" s="100" t="s">
        <v>28</v>
      </c>
      <c r="AV39" s="100" t="s">
        <v>28</v>
      </c>
      <c r="AW39" s="100" t="s">
        <v>28</v>
      </c>
      <c r="AX39" s="100" t="s">
        <v>28</v>
      </c>
      <c r="AY39" s="100" t="s">
        <v>28</v>
      </c>
      <c r="AZ39" s="100" t="s">
        <v>28</v>
      </c>
      <c r="BA39" s="100" t="s">
        <v>28</v>
      </c>
      <c r="BB39" s="100" t="s">
        <v>28</v>
      </c>
      <c r="BC39" s="106" t="s">
        <v>28</v>
      </c>
      <c r="BD39" s="107">
        <v>44</v>
      </c>
      <c r="BE39" s="107">
        <v>53</v>
      </c>
      <c r="BF39" s="107">
        <v>41</v>
      </c>
    </row>
    <row r="40" spans="1:93" x14ac:dyDescent="0.3">
      <c r="A40" s="10"/>
      <c r="B40" t="s">
        <v>138</v>
      </c>
      <c r="C40" s="100">
        <v>79</v>
      </c>
      <c r="D40" s="114">
        <v>1102</v>
      </c>
      <c r="E40" s="112">
        <v>6.4612094499999995E-2</v>
      </c>
      <c r="F40" s="102">
        <v>4.96389213E-2</v>
      </c>
      <c r="G40" s="102">
        <v>8.4101802500000003E-2</v>
      </c>
      <c r="H40" s="102">
        <v>0.2358200137</v>
      </c>
      <c r="I40" s="103">
        <v>7.16878403E-2</v>
      </c>
      <c r="J40" s="102">
        <v>5.75013235E-2</v>
      </c>
      <c r="K40" s="102">
        <v>8.9374402699999994E-2</v>
      </c>
      <c r="L40" s="102">
        <v>0.85260707680000003</v>
      </c>
      <c r="M40" s="102">
        <v>0.65502435569999995</v>
      </c>
      <c r="N40" s="102">
        <v>1.1097890041</v>
      </c>
      <c r="O40" s="114">
        <v>87</v>
      </c>
      <c r="P40" s="114">
        <v>1220</v>
      </c>
      <c r="Q40" s="112">
        <v>6.2627349799999996E-2</v>
      </c>
      <c r="R40" s="102">
        <v>4.8391255899999999E-2</v>
      </c>
      <c r="S40" s="102">
        <v>8.1051522000000001E-2</v>
      </c>
      <c r="T40" s="102">
        <v>8.1656209100000002E-2</v>
      </c>
      <c r="U40" s="103">
        <v>7.1311475400000005E-2</v>
      </c>
      <c r="V40" s="102">
        <v>5.7796433199999997E-2</v>
      </c>
      <c r="W40" s="102">
        <v>8.7986857399999993E-2</v>
      </c>
      <c r="X40" s="102">
        <v>0.79525438820000005</v>
      </c>
      <c r="Y40" s="102">
        <v>0.61448167190000003</v>
      </c>
      <c r="Z40" s="102">
        <v>1.0292081453999999</v>
      </c>
      <c r="AA40" s="114">
        <v>70</v>
      </c>
      <c r="AB40" s="114">
        <v>1044</v>
      </c>
      <c r="AC40" s="112">
        <v>6.0381124799999998E-2</v>
      </c>
      <c r="AD40" s="102">
        <v>4.5711724400000001E-2</v>
      </c>
      <c r="AE40" s="102">
        <v>7.9758098900000005E-2</v>
      </c>
      <c r="AF40" s="102">
        <v>7.5454153499999996E-2</v>
      </c>
      <c r="AG40" s="103">
        <v>6.7049808399999994E-2</v>
      </c>
      <c r="AH40" s="102">
        <v>5.3046837499999999E-2</v>
      </c>
      <c r="AI40" s="102">
        <v>8.4749195599999994E-2</v>
      </c>
      <c r="AJ40" s="102">
        <v>0.77690380589999997</v>
      </c>
      <c r="AK40" s="102">
        <v>0.5881575201</v>
      </c>
      <c r="AL40" s="102">
        <v>1.0262208725999999</v>
      </c>
      <c r="AM40" s="102">
        <v>0.83996017609999996</v>
      </c>
      <c r="AN40" s="102">
        <v>0.96413348210000005</v>
      </c>
      <c r="AO40" s="102">
        <v>0.67636482919999996</v>
      </c>
      <c r="AP40" s="102">
        <v>1.3743372380000001</v>
      </c>
      <c r="AQ40" s="102">
        <v>0.85863817720000002</v>
      </c>
      <c r="AR40" s="102">
        <v>0.96928214899999998</v>
      </c>
      <c r="AS40" s="102">
        <v>0.68761211779999998</v>
      </c>
      <c r="AT40" s="102">
        <v>1.3663341005</v>
      </c>
      <c r="AU40" s="100" t="s">
        <v>28</v>
      </c>
      <c r="AV40" s="100" t="s">
        <v>28</v>
      </c>
      <c r="AW40" s="100" t="s">
        <v>28</v>
      </c>
      <c r="AX40" s="100" t="s">
        <v>28</v>
      </c>
      <c r="AY40" s="100" t="s">
        <v>28</v>
      </c>
      <c r="AZ40" s="100" t="s">
        <v>28</v>
      </c>
      <c r="BA40" s="100" t="s">
        <v>28</v>
      </c>
      <c r="BB40" s="100" t="s">
        <v>28</v>
      </c>
      <c r="BC40" s="106" t="s">
        <v>28</v>
      </c>
      <c r="BD40" s="107">
        <v>79</v>
      </c>
      <c r="BE40" s="107">
        <v>87</v>
      </c>
      <c r="BF40" s="107">
        <v>70</v>
      </c>
    </row>
    <row r="41" spans="1:93" x14ac:dyDescent="0.3">
      <c r="A41" s="10"/>
      <c r="B41" t="s">
        <v>141</v>
      </c>
      <c r="C41" s="100">
        <v>42</v>
      </c>
      <c r="D41" s="114">
        <v>529</v>
      </c>
      <c r="E41" s="112">
        <v>7.1580224100000006E-2</v>
      </c>
      <c r="F41" s="102">
        <v>5.1252499600000001E-2</v>
      </c>
      <c r="G41" s="102">
        <v>9.9970314000000005E-2</v>
      </c>
      <c r="H41" s="102">
        <v>0.73788108090000004</v>
      </c>
      <c r="I41" s="103">
        <v>7.9395085099999999E-2</v>
      </c>
      <c r="J41" s="102">
        <v>5.8674631200000001E-2</v>
      </c>
      <c r="K41" s="102">
        <v>0.1074327934</v>
      </c>
      <c r="L41" s="102">
        <v>0.94455699199999998</v>
      </c>
      <c r="M41" s="102">
        <v>0.67631678250000005</v>
      </c>
      <c r="N41" s="102">
        <v>1.3191864142</v>
      </c>
      <c r="O41" s="114">
        <v>47</v>
      </c>
      <c r="P41" s="114">
        <v>481</v>
      </c>
      <c r="Q41" s="112">
        <v>8.9839407999999996E-2</v>
      </c>
      <c r="R41" s="102">
        <v>6.5282533099999998E-2</v>
      </c>
      <c r="S41" s="102">
        <v>0.1236336713</v>
      </c>
      <c r="T41" s="102">
        <v>0.41874958820000002</v>
      </c>
      <c r="U41" s="103">
        <v>9.7713097700000001E-2</v>
      </c>
      <c r="V41" s="102">
        <v>7.3416263199999998E-2</v>
      </c>
      <c r="W41" s="102">
        <v>0.13005087770000001</v>
      </c>
      <c r="X41" s="102">
        <v>1.1407984485</v>
      </c>
      <c r="Y41" s="102">
        <v>0.82897042700000001</v>
      </c>
      <c r="Z41" s="102">
        <v>1.5699246410000001</v>
      </c>
      <c r="AA41" s="114">
        <v>36</v>
      </c>
      <c r="AB41" s="114">
        <v>428</v>
      </c>
      <c r="AC41" s="112">
        <v>7.6430389700000004E-2</v>
      </c>
      <c r="AD41" s="102">
        <v>5.3447849999999998E-2</v>
      </c>
      <c r="AE41" s="102">
        <v>0.10929540610000001</v>
      </c>
      <c r="AF41" s="102">
        <v>0.92693394470000001</v>
      </c>
      <c r="AG41" s="103">
        <v>8.4112149499999997E-2</v>
      </c>
      <c r="AH41" s="102">
        <v>6.0672488500000003E-2</v>
      </c>
      <c r="AI41" s="102">
        <v>0.1166072775</v>
      </c>
      <c r="AJ41" s="102">
        <v>0.98340434740000005</v>
      </c>
      <c r="AK41" s="102">
        <v>0.68769566989999997</v>
      </c>
      <c r="AL41" s="102">
        <v>1.4062675579999999</v>
      </c>
      <c r="AM41" s="102">
        <v>0.49101292639999999</v>
      </c>
      <c r="AN41" s="102">
        <v>0.85074458289999999</v>
      </c>
      <c r="AO41" s="102">
        <v>0.53705043289999999</v>
      </c>
      <c r="AP41" s="102">
        <v>1.3476692336</v>
      </c>
      <c r="AQ41" s="102">
        <v>0.31381629729999999</v>
      </c>
      <c r="AR41" s="102">
        <v>1.2550869907</v>
      </c>
      <c r="AS41" s="102">
        <v>0.80661828499999999</v>
      </c>
      <c r="AT41" s="102">
        <v>1.9528981472</v>
      </c>
      <c r="AU41" s="100" t="s">
        <v>28</v>
      </c>
      <c r="AV41" s="100" t="s">
        <v>28</v>
      </c>
      <c r="AW41" s="100" t="s">
        <v>28</v>
      </c>
      <c r="AX41" s="100" t="s">
        <v>28</v>
      </c>
      <c r="AY41" s="100" t="s">
        <v>28</v>
      </c>
      <c r="AZ41" s="100" t="s">
        <v>28</v>
      </c>
      <c r="BA41" s="100" t="s">
        <v>28</v>
      </c>
      <c r="BB41" s="100" t="s">
        <v>28</v>
      </c>
      <c r="BC41" s="106" t="s">
        <v>28</v>
      </c>
      <c r="BD41" s="107">
        <v>42</v>
      </c>
      <c r="BE41" s="107">
        <v>47</v>
      </c>
      <c r="BF41" s="107">
        <v>36</v>
      </c>
    </row>
    <row r="42" spans="1:93" x14ac:dyDescent="0.3">
      <c r="A42" s="10"/>
      <c r="B42" t="s">
        <v>135</v>
      </c>
      <c r="C42" s="100">
        <v>125</v>
      </c>
      <c r="D42" s="114">
        <v>1622</v>
      </c>
      <c r="E42" s="112">
        <v>7.2164170900000005E-2</v>
      </c>
      <c r="F42" s="102">
        <v>5.7665183500000002E-2</v>
      </c>
      <c r="G42" s="102">
        <v>9.0308696699999996E-2</v>
      </c>
      <c r="H42" s="102">
        <v>0.66905909590000001</v>
      </c>
      <c r="I42" s="103">
        <v>7.7065351399999996E-2</v>
      </c>
      <c r="J42" s="102">
        <v>6.4673353700000005E-2</v>
      </c>
      <c r="K42" s="102">
        <v>9.1831767600000003E-2</v>
      </c>
      <c r="L42" s="102">
        <v>0.95226262709999998</v>
      </c>
      <c r="M42" s="102">
        <v>0.76093715799999995</v>
      </c>
      <c r="N42" s="102">
        <v>1.1916938231</v>
      </c>
      <c r="O42" s="114">
        <v>104</v>
      </c>
      <c r="P42" s="114">
        <v>1432</v>
      </c>
      <c r="Q42" s="112">
        <v>6.3191792499999996E-2</v>
      </c>
      <c r="R42" s="102">
        <v>4.9666504E-2</v>
      </c>
      <c r="S42" s="102">
        <v>8.0400316599999994E-2</v>
      </c>
      <c r="T42" s="102">
        <v>7.3241366000000002E-2</v>
      </c>
      <c r="U42" s="103">
        <v>7.2625698299999999E-2</v>
      </c>
      <c r="V42" s="102">
        <v>5.99270836E-2</v>
      </c>
      <c r="W42" s="102">
        <v>8.8015163399999999E-2</v>
      </c>
      <c r="X42" s="102">
        <v>0.80242179319999996</v>
      </c>
      <c r="Y42" s="102">
        <v>0.63067502239999995</v>
      </c>
      <c r="Z42" s="102">
        <v>1.0209390119999999</v>
      </c>
      <c r="AA42" s="114">
        <v>89</v>
      </c>
      <c r="AB42" s="114">
        <v>1268</v>
      </c>
      <c r="AC42" s="112">
        <v>6.4222664700000001E-2</v>
      </c>
      <c r="AD42" s="102">
        <v>4.9820887000000001E-2</v>
      </c>
      <c r="AE42" s="102">
        <v>8.2787579900000005E-2</v>
      </c>
      <c r="AF42" s="102">
        <v>0.14090606150000001</v>
      </c>
      <c r="AG42" s="103">
        <v>7.0189274400000001E-2</v>
      </c>
      <c r="AH42" s="102">
        <v>5.7022147600000003E-2</v>
      </c>
      <c r="AI42" s="102">
        <v>8.6396855499999994E-2</v>
      </c>
      <c r="AJ42" s="102">
        <v>0.8263316195</v>
      </c>
      <c r="AK42" s="102">
        <v>0.64102874659999998</v>
      </c>
      <c r="AL42" s="102">
        <v>1.0652001942</v>
      </c>
      <c r="AM42" s="102">
        <v>0.92175788790000002</v>
      </c>
      <c r="AN42" s="102">
        <v>1.0163133875000001</v>
      </c>
      <c r="AO42" s="102">
        <v>0.73585390799999995</v>
      </c>
      <c r="AP42" s="102">
        <v>1.4036657145</v>
      </c>
      <c r="AQ42" s="102">
        <v>0.38639287989999999</v>
      </c>
      <c r="AR42" s="102">
        <v>0.87566713139999997</v>
      </c>
      <c r="AS42" s="102">
        <v>0.64843332909999996</v>
      </c>
      <c r="AT42" s="102">
        <v>1.1825316351999999</v>
      </c>
      <c r="AU42" s="100" t="s">
        <v>28</v>
      </c>
      <c r="AV42" s="100" t="s">
        <v>28</v>
      </c>
      <c r="AW42" s="100" t="s">
        <v>28</v>
      </c>
      <c r="AX42" s="100" t="s">
        <v>28</v>
      </c>
      <c r="AY42" s="100" t="s">
        <v>28</v>
      </c>
      <c r="AZ42" s="100" t="s">
        <v>28</v>
      </c>
      <c r="BA42" s="100" t="s">
        <v>28</v>
      </c>
      <c r="BB42" s="100" t="s">
        <v>28</v>
      </c>
      <c r="BC42" s="106" t="s">
        <v>28</v>
      </c>
      <c r="BD42" s="107">
        <v>125</v>
      </c>
      <c r="BE42" s="107">
        <v>104</v>
      </c>
      <c r="BF42" s="107">
        <v>89</v>
      </c>
    </row>
    <row r="43" spans="1:93" x14ac:dyDescent="0.3">
      <c r="A43" s="10"/>
      <c r="B43" t="s">
        <v>140</v>
      </c>
      <c r="C43" s="100">
        <v>28</v>
      </c>
      <c r="D43" s="114">
        <v>252</v>
      </c>
      <c r="E43" s="112">
        <v>8.99719712E-2</v>
      </c>
      <c r="F43" s="102">
        <v>6.0118409999999997E-2</v>
      </c>
      <c r="G43" s="102">
        <v>0.13465019440000001</v>
      </c>
      <c r="H43" s="102">
        <v>0.40406498270000002</v>
      </c>
      <c r="I43" s="103">
        <v>0.11111111110000001</v>
      </c>
      <c r="J43" s="102">
        <v>7.6717690300000002E-2</v>
      </c>
      <c r="K43" s="102">
        <v>0.16092349710000001</v>
      </c>
      <c r="L43" s="102">
        <v>1.1872504671999999</v>
      </c>
      <c r="M43" s="102">
        <v>0.7933093993</v>
      </c>
      <c r="N43" s="102">
        <v>1.7768145355</v>
      </c>
      <c r="O43" s="114">
        <v>16</v>
      </c>
      <c r="P43" s="114">
        <v>233</v>
      </c>
      <c r="Q43" s="112">
        <v>6.4176178E-2</v>
      </c>
      <c r="R43" s="102">
        <v>3.8406312800000002E-2</v>
      </c>
      <c r="S43" s="102">
        <v>0.1072371058</v>
      </c>
      <c r="T43" s="102">
        <v>0.43462019130000001</v>
      </c>
      <c r="U43" s="103">
        <v>6.8669527899999999E-2</v>
      </c>
      <c r="V43" s="102">
        <v>4.2069144000000003E-2</v>
      </c>
      <c r="W43" s="102">
        <v>0.112089375</v>
      </c>
      <c r="X43" s="102">
        <v>0.81492171339999997</v>
      </c>
      <c r="Y43" s="102">
        <v>0.48769090300000001</v>
      </c>
      <c r="Z43" s="102">
        <v>1.3617178318000001</v>
      </c>
      <c r="AA43" s="114">
        <v>23</v>
      </c>
      <c r="AB43" s="114">
        <v>213</v>
      </c>
      <c r="AC43" s="112">
        <v>8.9486924699999998E-2</v>
      </c>
      <c r="AD43" s="102">
        <v>5.7672351699999999E-2</v>
      </c>
      <c r="AE43" s="102">
        <v>0.1388517973</v>
      </c>
      <c r="AF43" s="102">
        <v>0.52937679189999998</v>
      </c>
      <c r="AG43" s="103">
        <v>0.10798122070000001</v>
      </c>
      <c r="AH43" s="102">
        <v>7.1756366899999993E-2</v>
      </c>
      <c r="AI43" s="102">
        <v>0.16249351140000001</v>
      </c>
      <c r="AJ43" s="102">
        <v>1.1513984310000001</v>
      </c>
      <c r="AK43" s="102">
        <v>0.74205092549999996</v>
      </c>
      <c r="AL43" s="102">
        <v>1.7865597917</v>
      </c>
      <c r="AM43" s="102">
        <v>0.32497380479999999</v>
      </c>
      <c r="AN43" s="102">
        <v>1.3943947344000001</v>
      </c>
      <c r="AO43" s="102">
        <v>0.71924630639999998</v>
      </c>
      <c r="AP43" s="102">
        <v>2.7032974073</v>
      </c>
      <c r="AQ43" s="102">
        <v>0.29987941470000001</v>
      </c>
      <c r="AR43" s="102">
        <v>0.71329078570000004</v>
      </c>
      <c r="AS43" s="102">
        <v>0.37657658659999999</v>
      </c>
      <c r="AT43" s="102">
        <v>1.3510764162</v>
      </c>
      <c r="AU43" s="100" t="s">
        <v>28</v>
      </c>
      <c r="AV43" s="100" t="s">
        <v>28</v>
      </c>
      <c r="AW43" s="100" t="s">
        <v>28</v>
      </c>
      <c r="AX43" s="100" t="s">
        <v>28</v>
      </c>
      <c r="AY43" s="100" t="s">
        <v>28</v>
      </c>
      <c r="AZ43" s="100" t="s">
        <v>28</v>
      </c>
      <c r="BA43" s="100" t="s">
        <v>28</v>
      </c>
      <c r="BB43" s="100" t="s">
        <v>28</v>
      </c>
      <c r="BC43" s="106" t="s">
        <v>28</v>
      </c>
      <c r="BD43" s="107">
        <v>28</v>
      </c>
      <c r="BE43" s="107">
        <v>16</v>
      </c>
      <c r="BF43" s="107">
        <v>23</v>
      </c>
    </row>
    <row r="44" spans="1:93" x14ac:dyDescent="0.3">
      <c r="A44" s="10"/>
      <c r="B44" t="s">
        <v>137</v>
      </c>
      <c r="C44" s="100">
        <v>63</v>
      </c>
      <c r="D44" s="114">
        <v>650</v>
      </c>
      <c r="E44" s="112">
        <v>7.5270472899999996E-2</v>
      </c>
      <c r="F44" s="102">
        <v>5.6099697499999997E-2</v>
      </c>
      <c r="G44" s="102">
        <v>0.10099241790000001</v>
      </c>
      <c r="H44" s="102">
        <v>0.96399566199999998</v>
      </c>
      <c r="I44" s="103">
        <v>9.6923076900000002E-2</v>
      </c>
      <c r="J44" s="102">
        <v>7.5715689000000003E-2</v>
      </c>
      <c r="K44" s="102">
        <v>0.1240704928</v>
      </c>
      <c r="L44" s="102">
        <v>0.99325270939999999</v>
      </c>
      <c r="M44" s="102">
        <v>0.74027934669999995</v>
      </c>
      <c r="N44" s="102">
        <v>1.3326738738999999</v>
      </c>
      <c r="O44" s="114">
        <v>63</v>
      </c>
      <c r="P44" s="114">
        <v>661</v>
      </c>
      <c r="Q44" s="112">
        <v>7.8279898799999997E-2</v>
      </c>
      <c r="R44" s="102">
        <v>5.8481163000000003E-2</v>
      </c>
      <c r="S44" s="102">
        <v>0.1047814757</v>
      </c>
      <c r="T44" s="102">
        <v>0.96780582069999999</v>
      </c>
      <c r="U44" s="103">
        <v>9.5310136200000006E-2</v>
      </c>
      <c r="V44" s="102">
        <v>7.4455669899999993E-2</v>
      </c>
      <c r="W44" s="102">
        <v>0.1220057796</v>
      </c>
      <c r="X44" s="102">
        <v>0.99401353029999995</v>
      </c>
      <c r="Y44" s="102">
        <v>0.74260529399999997</v>
      </c>
      <c r="Z44" s="102">
        <v>1.3305357588</v>
      </c>
      <c r="AA44" s="114">
        <v>57</v>
      </c>
      <c r="AB44" s="114">
        <v>540</v>
      </c>
      <c r="AC44" s="112">
        <v>8.4334863699999998E-2</v>
      </c>
      <c r="AD44" s="102">
        <v>6.2295415399999998E-2</v>
      </c>
      <c r="AE44" s="102">
        <v>0.114171632</v>
      </c>
      <c r="AF44" s="102">
        <v>0.59714468009999999</v>
      </c>
      <c r="AG44" s="103">
        <v>0.1055555556</v>
      </c>
      <c r="AH44" s="102">
        <v>8.1421049699999998E-2</v>
      </c>
      <c r="AI44" s="102">
        <v>0.1368439162</v>
      </c>
      <c r="AJ44" s="102">
        <v>1.0851085801</v>
      </c>
      <c r="AK44" s="102">
        <v>0.80153434469999996</v>
      </c>
      <c r="AL44" s="102">
        <v>1.4690083319</v>
      </c>
      <c r="AM44" s="102">
        <v>0.71367519440000005</v>
      </c>
      <c r="AN44" s="102">
        <v>1.0773501885000001</v>
      </c>
      <c r="AO44" s="102">
        <v>0.72363472719999999</v>
      </c>
      <c r="AP44" s="102">
        <v>1.6039631391</v>
      </c>
      <c r="AQ44" s="102">
        <v>0.8443730867</v>
      </c>
      <c r="AR44" s="102">
        <v>1.0399814932</v>
      </c>
      <c r="AS44" s="102">
        <v>0.70312953330000005</v>
      </c>
      <c r="AT44" s="102">
        <v>1.5382108913999999</v>
      </c>
      <c r="AU44" s="100" t="s">
        <v>28</v>
      </c>
      <c r="AV44" s="100" t="s">
        <v>28</v>
      </c>
      <c r="AW44" s="100" t="s">
        <v>28</v>
      </c>
      <c r="AX44" s="100" t="s">
        <v>28</v>
      </c>
      <c r="AY44" s="100" t="s">
        <v>28</v>
      </c>
      <c r="AZ44" s="100" t="s">
        <v>28</v>
      </c>
      <c r="BA44" s="100" t="s">
        <v>28</v>
      </c>
      <c r="BB44" s="100" t="s">
        <v>28</v>
      </c>
      <c r="BC44" s="106" t="s">
        <v>28</v>
      </c>
      <c r="BD44" s="107">
        <v>63</v>
      </c>
      <c r="BE44" s="107">
        <v>63</v>
      </c>
      <c r="BF44" s="107">
        <v>57</v>
      </c>
    </row>
    <row r="45" spans="1:93" x14ac:dyDescent="0.3">
      <c r="A45" s="10"/>
      <c r="B45" t="s">
        <v>139</v>
      </c>
      <c r="C45" s="100">
        <v>49</v>
      </c>
      <c r="D45" s="114">
        <v>782</v>
      </c>
      <c r="E45" s="112">
        <v>5.4938136200000001E-2</v>
      </c>
      <c r="F45" s="102">
        <v>4.0055022000000003E-2</v>
      </c>
      <c r="G45" s="102">
        <v>7.5351320599999994E-2</v>
      </c>
      <c r="H45" s="102">
        <v>4.6009942800000002E-2</v>
      </c>
      <c r="I45" s="103">
        <v>6.2659846500000005E-2</v>
      </c>
      <c r="J45" s="102">
        <v>4.7357536899999997E-2</v>
      </c>
      <c r="K45" s="102">
        <v>8.29066844E-2</v>
      </c>
      <c r="L45" s="102">
        <v>0.72495163770000004</v>
      </c>
      <c r="M45" s="102">
        <v>0.528557316</v>
      </c>
      <c r="N45" s="102">
        <v>0.99431955819999995</v>
      </c>
      <c r="O45" s="114">
        <v>59</v>
      </c>
      <c r="P45" s="114">
        <v>804</v>
      </c>
      <c r="Q45" s="112">
        <v>6.5770392900000002E-2</v>
      </c>
      <c r="R45" s="102">
        <v>4.9101484299999998E-2</v>
      </c>
      <c r="S45" s="102">
        <v>8.8098041200000005E-2</v>
      </c>
      <c r="T45" s="102">
        <v>0.2270937422</v>
      </c>
      <c r="U45" s="103">
        <v>7.3383084599999995E-2</v>
      </c>
      <c r="V45" s="102">
        <v>5.6856348000000001E-2</v>
      </c>
      <c r="W45" s="102">
        <v>9.4713735399999999E-2</v>
      </c>
      <c r="X45" s="102">
        <v>0.83516536750000003</v>
      </c>
      <c r="Y45" s="102">
        <v>0.62350029159999998</v>
      </c>
      <c r="Z45" s="102">
        <v>1.1186862307000001</v>
      </c>
      <c r="AA45" s="114">
        <v>55</v>
      </c>
      <c r="AB45" s="114">
        <v>739</v>
      </c>
      <c r="AC45" s="112">
        <v>6.7721109099999996E-2</v>
      </c>
      <c r="AD45" s="102">
        <v>5.0035414399999999E-2</v>
      </c>
      <c r="AE45" s="102">
        <v>9.1658051899999995E-2</v>
      </c>
      <c r="AF45" s="102">
        <v>0.37249531250000001</v>
      </c>
      <c r="AG45" s="103">
        <v>7.4424898500000003E-2</v>
      </c>
      <c r="AH45" s="102">
        <v>5.7140266100000003E-2</v>
      </c>
      <c r="AI45" s="102">
        <v>9.6938042099999996E-2</v>
      </c>
      <c r="AJ45" s="102">
        <v>0.8713449365</v>
      </c>
      <c r="AK45" s="102">
        <v>0.64378899889999996</v>
      </c>
      <c r="AL45" s="102">
        <v>1.1793336007999999</v>
      </c>
      <c r="AM45" s="102">
        <v>0.8856899573</v>
      </c>
      <c r="AN45" s="102">
        <v>1.0296594872</v>
      </c>
      <c r="AO45" s="102">
        <v>0.69124829259999998</v>
      </c>
      <c r="AP45" s="102">
        <v>1.5337450682</v>
      </c>
      <c r="AQ45" s="102">
        <v>0.38828593820000001</v>
      </c>
      <c r="AR45" s="102">
        <v>1.1971719009999999</v>
      </c>
      <c r="AS45" s="102">
        <v>0.79542507419999997</v>
      </c>
      <c r="AT45" s="102">
        <v>1.8018297472</v>
      </c>
      <c r="AU45" s="100" t="s">
        <v>28</v>
      </c>
      <c r="AV45" s="100" t="s">
        <v>28</v>
      </c>
      <c r="AW45" s="100" t="s">
        <v>28</v>
      </c>
      <c r="AX45" s="100" t="s">
        <v>28</v>
      </c>
      <c r="AY45" s="100" t="s">
        <v>28</v>
      </c>
      <c r="AZ45" s="100" t="s">
        <v>28</v>
      </c>
      <c r="BA45" s="100" t="s">
        <v>28</v>
      </c>
      <c r="BB45" s="100" t="s">
        <v>28</v>
      </c>
      <c r="BC45" s="106" t="s">
        <v>28</v>
      </c>
      <c r="BD45" s="107">
        <v>49</v>
      </c>
      <c r="BE45" s="107">
        <v>59</v>
      </c>
      <c r="BF45" s="107">
        <v>55</v>
      </c>
    </row>
    <row r="46" spans="1:93" x14ac:dyDescent="0.3">
      <c r="A46" s="10"/>
      <c r="B46" t="s">
        <v>143</v>
      </c>
      <c r="C46" s="100">
        <v>53</v>
      </c>
      <c r="D46" s="114">
        <v>469</v>
      </c>
      <c r="E46" s="112">
        <v>9.2563928099999998E-2</v>
      </c>
      <c r="F46" s="102">
        <v>6.8002587099999998E-2</v>
      </c>
      <c r="G46" s="102">
        <v>0.1259963945</v>
      </c>
      <c r="H46" s="102">
        <v>0.20354831009999999</v>
      </c>
      <c r="I46" s="103">
        <v>0.1130063966</v>
      </c>
      <c r="J46" s="102">
        <v>8.6333928399999996E-2</v>
      </c>
      <c r="K46" s="102">
        <v>0.14791920049999999</v>
      </c>
      <c r="L46" s="102">
        <v>1.2214533646000001</v>
      </c>
      <c r="M46" s="102">
        <v>0.89734727670000003</v>
      </c>
      <c r="N46" s="102">
        <v>1.6626208834</v>
      </c>
      <c r="O46" s="114">
        <v>30</v>
      </c>
      <c r="P46" s="114">
        <v>385</v>
      </c>
      <c r="Q46" s="112">
        <v>6.71248807E-2</v>
      </c>
      <c r="R46" s="102">
        <v>4.55095165E-2</v>
      </c>
      <c r="S46" s="102">
        <v>9.9006756200000004E-2</v>
      </c>
      <c r="T46" s="102">
        <v>0.42046952510000002</v>
      </c>
      <c r="U46" s="103">
        <v>7.7922077899999997E-2</v>
      </c>
      <c r="V46" s="102">
        <v>5.4482006800000003E-2</v>
      </c>
      <c r="W46" s="102">
        <v>0.1114468901</v>
      </c>
      <c r="X46" s="102">
        <v>0.85236491889999999</v>
      </c>
      <c r="Y46" s="102">
        <v>0.57788877890000001</v>
      </c>
      <c r="Z46" s="102">
        <v>1.2572072368</v>
      </c>
      <c r="AA46" s="114">
        <v>35</v>
      </c>
      <c r="AB46" s="114">
        <v>359</v>
      </c>
      <c r="AC46" s="112">
        <v>8.0979551999999996E-2</v>
      </c>
      <c r="AD46" s="102">
        <v>5.6102068800000002E-2</v>
      </c>
      <c r="AE46" s="102">
        <v>0.1168885209</v>
      </c>
      <c r="AF46" s="102">
        <v>0.82635337460000002</v>
      </c>
      <c r="AG46" s="103">
        <v>9.7493036199999994E-2</v>
      </c>
      <c r="AH46" s="102">
        <v>6.9999393100000001E-2</v>
      </c>
      <c r="AI46" s="102">
        <v>0.1357853503</v>
      </c>
      <c r="AJ46" s="102">
        <v>1.0419369028000001</v>
      </c>
      <c r="AK46" s="102">
        <v>0.72184661920000004</v>
      </c>
      <c r="AL46" s="102">
        <v>1.5039656357</v>
      </c>
      <c r="AM46" s="102">
        <v>0.47692743450000002</v>
      </c>
      <c r="AN46" s="102">
        <v>1.2064014301999999</v>
      </c>
      <c r="AO46" s="102">
        <v>0.71933120930000005</v>
      </c>
      <c r="AP46" s="102">
        <v>2.0232743859000002</v>
      </c>
      <c r="AQ46" s="102">
        <v>0.18713389080000001</v>
      </c>
      <c r="AR46" s="102">
        <v>0.72517320760000004</v>
      </c>
      <c r="AS46" s="102">
        <v>0.4498649556</v>
      </c>
      <c r="AT46" s="102">
        <v>1.1689645404</v>
      </c>
      <c r="AU46" s="100" t="s">
        <v>28</v>
      </c>
      <c r="AV46" s="100" t="s">
        <v>28</v>
      </c>
      <c r="AW46" s="100" t="s">
        <v>28</v>
      </c>
      <c r="AX46" s="100" t="s">
        <v>28</v>
      </c>
      <c r="AY46" s="100" t="s">
        <v>28</v>
      </c>
      <c r="AZ46" s="100" t="s">
        <v>28</v>
      </c>
      <c r="BA46" s="100" t="s">
        <v>28</v>
      </c>
      <c r="BB46" s="100" t="s">
        <v>28</v>
      </c>
      <c r="BC46" s="106" t="s">
        <v>28</v>
      </c>
      <c r="BD46" s="107">
        <v>53</v>
      </c>
      <c r="BE46" s="107">
        <v>30</v>
      </c>
      <c r="BF46" s="107">
        <v>35</v>
      </c>
    </row>
    <row r="47" spans="1:93" x14ac:dyDescent="0.3">
      <c r="A47" s="10"/>
      <c r="B47" t="s">
        <v>145</v>
      </c>
      <c r="C47" s="100">
        <v>117</v>
      </c>
      <c r="D47" s="114">
        <v>984</v>
      </c>
      <c r="E47" s="112">
        <v>0.1156431178</v>
      </c>
      <c r="F47" s="102">
        <v>9.2152754000000003E-2</v>
      </c>
      <c r="G47" s="102">
        <v>0.1451213351</v>
      </c>
      <c r="H47" s="102">
        <v>2.6401499999999999E-4</v>
      </c>
      <c r="I47" s="103">
        <v>0.118902439</v>
      </c>
      <c r="J47" s="102">
        <v>9.9196683600000002E-2</v>
      </c>
      <c r="K47" s="102">
        <v>0.14252280919999999</v>
      </c>
      <c r="L47" s="102">
        <v>1.5260013077000001</v>
      </c>
      <c r="M47" s="102">
        <v>1.216027601</v>
      </c>
      <c r="N47" s="102">
        <v>1.9149894206</v>
      </c>
      <c r="O47" s="114">
        <v>109</v>
      </c>
      <c r="P47" s="114">
        <v>1029</v>
      </c>
      <c r="Q47" s="112">
        <v>0.1019781048</v>
      </c>
      <c r="R47" s="102">
        <v>8.0611029799999998E-2</v>
      </c>
      <c r="S47" s="102">
        <v>0.12900882029999999</v>
      </c>
      <c r="T47" s="102">
        <v>3.1198955699999999E-2</v>
      </c>
      <c r="U47" s="103">
        <v>0.1059280855</v>
      </c>
      <c r="V47" s="102">
        <v>8.7797227500000005E-2</v>
      </c>
      <c r="W47" s="102">
        <v>0.12780311650000001</v>
      </c>
      <c r="X47" s="102">
        <v>1.2949380044000001</v>
      </c>
      <c r="Y47" s="102">
        <v>1.0236146895</v>
      </c>
      <c r="Z47" s="102">
        <v>1.6381793388000001</v>
      </c>
      <c r="AA47" s="114">
        <v>80</v>
      </c>
      <c r="AB47" s="114">
        <v>847</v>
      </c>
      <c r="AC47" s="112">
        <v>9.5613729300000005E-2</v>
      </c>
      <c r="AD47" s="102">
        <v>7.3597126499999999E-2</v>
      </c>
      <c r="AE47" s="102">
        <v>0.1242166057</v>
      </c>
      <c r="AF47" s="102">
        <v>0.1207242681</v>
      </c>
      <c r="AG47" s="103">
        <v>9.4451003500000005E-2</v>
      </c>
      <c r="AH47" s="102">
        <v>7.5864631200000004E-2</v>
      </c>
      <c r="AI47" s="102">
        <v>0.1175909238</v>
      </c>
      <c r="AJ47" s="102">
        <v>1.2302299843</v>
      </c>
      <c r="AK47" s="102">
        <v>0.94694969370000004</v>
      </c>
      <c r="AL47" s="102">
        <v>1.5982536605</v>
      </c>
      <c r="AM47" s="102">
        <v>0.6974668343</v>
      </c>
      <c r="AN47" s="102">
        <v>0.9375907657</v>
      </c>
      <c r="AO47" s="102">
        <v>0.67750084629999996</v>
      </c>
      <c r="AP47" s="102">
        <v>1.2975281858000001</v>
      </c>
      <c r="AQ47" s="102">
        <v>0.40818691530000001</v>
      </c>
      <c r="AR47" s="102">
        <v>0.88183461939999996</v>
      </c>
      <c r="AS47" s="102">
        <v>0.6545913176</v>
      </c>
      <c r="AT47" s="102">
        <v>1.1879661019000001</v>
      </c>
      <c r="AU47" s="100">
        <v>1</v>
      </c>
      <c r="AV47" s="100" t="s">
        <v>28</v>
      </c>
      <c r="AW47" s="100" t="s">
        <v>28</v>
      </c>
      <c r="AX47" s="100" t="s">
        <v>28</v>
      </c>
      <c r="AY47" s="100" t="s">
        <v>28</v>
      </c>
      <c r="AZ47" s="100" t="s">
        <v>28</v>
      </c>
      <c r="BA47" s="100" t="s">
        <v>28</v>
      </c>
      <c r="BB47" s="100" t="s">
        <v>28</v>
      </c>
      <c r="BC47" s="106">
        <v>-1</v>
      </c>
      <c r="BD47" s="107">
        <v>117</v>
      </c>
      <c r="BE47" s="107">
        <v>109</v>
      </c>
      <c r="BF47" s="107">
        <v>80</v>
      </c>
      <c r="BQ47" s="52"/>
      <c r="CO47" s="4"/>
    </row>
    <row r="48" spans="1:93" x14ac:dyDescent="0.3">
      <c r="A48" s="10"/>
      <c r="B48" t="s">
        <v>97</v>
      </c>
      <c r="C48" s="100">
        <v>79</v>
      </c>
      <c r="D48" s="114">
        <v>978</v>
      </c>
      <c r="E48" s="112">
        <v>7.21077517E-2</v>
      </c>
      <c r="F48" s="102">
        <v>5.54554783E-2</v>
      </c>
      <c r="G48" s="102">
        <v>9.3760400600000002E-2</v>
      </c>
      <c r="H48" s="102">
        <v>0.71067765910000003</v>
      </c>
      <c r="I48" s="103">
        <v>8.0777096100000001E-2</v>
      </c>
      <c r="J48" s="102">
        <v>6.4791879900000002E-2</v>
      </c>
      <c r="K48" s="102">
        <v>0.1007061266</v>
      </c>
      <c r="L48" s="102">
        <v>0.95151813169999999</v>
      </c>
      <c r="M48" s="102">
        <v>0.73177837079999997</v>
      </c>
      <c r="N48" s="102">
        <v>1.2372417539</v>
      </c>
      <c r="O48" s="114">
        <v>84</v>
      </c>
      <c r="P48" s="114">
        <v>1067</v>
      </c>
      <c r="Q48" s="112">
        <v>7.0573502999999996E-2</v>
      </c>
      <c r="R48" s="102">
        <v>5.4523034800000002E-2</v>
      </c>
      <c r="S48" s="102">
        <v>9.1348901299999993E-2</v>
      </c>
      <c r="T48" s="102">
        <v>0.40495119750000003</v>
      </c>
      <c r="U48" s="103">
        <v>7.8725398299999999E-2</v>
      </c>
      <c r="V48" s="102">
        <v>6.3568383000000006E-2</v>
      </c>
      <c r="W48" s="102">
        <v>9.7496397600000007E-2</v>
      </c>
      <c r="X48" s="102">
        <v>0.89615620200000001</v>
      </c>
      <c r="Y48" s="102">
        <v>0.6923442044</v>
      </c>
      <c r="Z48" s="102">
        <v>1.1599662903000001</v>
      </c>
      <c r="AA48" s="114">
        <v>66</v>
      </c>
      <c r="AB48" s="114">
        <v>902</v>
      </c>
      <c r="AC48" s="112">
        <v>6.4155166299999997E-2</v>
      </c>
      <c r="AD48" s="102">
        <v>4.8326211600000002E-2</v>
      </c>
      <c r="AE48" s="102">
        <v>8.5168798000000004E-2</v>
      </c>
      <c r="AF48" s="102">
        <v>0.1845525878</v>
      </c>
      <c r="AG48" s="103">
        <v>7.3170731700000005E-2</v>
      </c>
      <c r="AH48" s="102">
        <v>5.7485952399999998E-2</v>
      </c>
      <c r="AI48" s="102">
        <v>9.3135031300000004E-2</v>
      </c>
      <c r="AJ48" s="102">
        <v>0.82546313910000002</v>
      </c>
      <c r="AK48" s="102">
        <v>0.62179725630000005</v>
      </c>
      <c r="AL48" s="102">
        <v>1.0958385343999999</v>
      </c>
      <c r="AM48" s="102">
        <v>0.60226168309999994</v>
      </c>
      <c r="AN48" s="102">
        <v>0.90905458240000003</v>
      </c>
      <c r="AO48" s="102">
        <v>0.63511666359999996</v>
      </c>
      <c r="AP48" s="102">
        <v>1.3011471451000001</v>
      </c>
      <c r="AQ48" s="102">
        <v>0.90210615949999995</v>
      </c>
      <c r="AR48" s="102">
        <v>0.97872283179999997</v>
      </c>
      <c r="AS48" s="102">
        <v>0.69474735499999996</v>
      </c>
      <c r="AT48" s="102">
        <v>1.3787722608999999</v>
      </c>
      <c r="AU48" s="100" t="s">
        <v>28</v>
      </c>
      <c r="AV48" s="100" t="s">
        <v>28</v>
      </c>
      <c r="AW48" s="100" t="s">
        <v>28</v>
      </c>
      <c r="AX48" s="100" t="s">
        <v>28</v>
      </c>
      <c r="AY48" s="100" t="s">
        <v>28</v>
      </c>
      <c r="AZ48" s="100" t="s">
        <v>28</v>
      </c>
      <c r="BA48" s="100" t="s">
        <v>28</v>
      </c>
      <c r="BB48" s="100" t="s">
        <v>28</v>
      </c>
      <c r="BC48" s="106" t="s">
        <v>28</v>
      </c>
      <c r="BD48" s="107">
        <v>79</v>
      </c>
      <c r="BE48" s="107">
        <v>84</v>
      </c>
      <c r="BF48" s="107">
        <v>66</v>
      </c>
    </row>
    <row r="49" spans="1:93" x14ac:dyDescent="0.3">
      <c r="A49" s="10"/>
      <c r="B49" t="s">
        <v>144</v>
      </c>
      <c r="C49" s="100">
        <v>115</v>
      </c>
      <c r="D49" s="114">
        <v>1061</v>
      </c>
      <c r="E49" s="112">
        <v>0.1029221484</v>
      </c>
      <c r="F49" s="102">
        <v>8.1785725500000003E-2</v>
      </c>
      <c r="G49" s="102">
        <v>0.129520996</v>
      </c>
      <c r="H49" s="102">
        <v>9.0527404999999998E-3</v>
      </c>
      <c r="I49" s="103">
        <v>0.10838831290000001</v>
      </c>
      <c r="J49" s="102">
        <v>9.0283316299999999E-2</v>
      </c>
      <c r="K49" s="102">
        <v>0.13012400139999999</v>
      </c>
      <c r="L49" s="102">
        <v>1.3581381750999999</v>
      </c>
      <c r="M49" s="102">
        <v>1.0792265583</v>
      </c>
      <c r="N49" s="102">
        <v>1.7091307552999999</v>
      </c>
      <c r="O49" s="114">
        <v>88</v>
      </c>
      <c r="P49" s="114">
        <v>870</v>
      </c>
      <c r="Q49" s="112">
        <v>9.5194003599999993E-2</v>
      </c>
      <c r="R49" s="102">
        <v>7.4028483800000003E-2</v>
      </c>
      <c r="S49" s="102">
        <v>0.12241096730000001</v>
      </c>
      <c r="T49" s="102">
        <v>0.13942551349999999</v>
      </c>
      <c r="U49" s="103">
        <v>0.1011494253</v>
      </c>
      <c r="V49" s="102">
        <v>8.2077672000000004E-2</v>
      </c>
      <c r="W49" s="102">
        <v>0.1246527342</v>
      </c>
      <c r="X49" s="102">
        <v>1.2087921546</v>
      </c>
      <c r="Y49" s="102">
        <v>0.94002822799999997</v>
      </c>
      <c r="Z49" s="102">
        <v>1.5543985058000001</v>
      </c>
      <c r="AA49" s="114">
        <v>85</v>
      </c>
      <c r="AB49" s="114">
        <v>904</v>
      </c>
      <c r="AC49" s="112">
        <v>9.0213907600000004E-2</v>
      </c>
      <c r="AD49" s="102">
        <v>6.9919209299999993E-2</v>
      </c>
      <c r="AE49" s="102">
        <v>0.11639933</v>
      </c>
      <c r="AF49" s="102">
        <v>0.25160323369999998</v>
      </c>
      <c r="AG49" s="103">
        <v>9.4026548700000004E-2</v>
      </c>
      <c r="AH49" s="102">
        <v>7.6019450299999999E-2</v>
      </c>
      <c r="AI49" s="102">
        <v>0.1162990763</v>
      </c>
      <c r="AJ49" s="102">
        <v>1.1607522772000001</v>
      </c>
      <c r="AK49" s="102">
        <v>0.89962715930000003</v>
      </c>
      <c r="AL49" s="102">
        <v>1.4976713799000001</v>
      </c>
      <c r="AM49" s="102">
        <v>0.75080565119999998</v>
      </c>
      <c r="AN49" s="102">
        <v>0.9476847719</v>
      </c>
      <c r="AO49" s="102">
        <v>0.6802092273</v>
      </c>
      <c r="AP49" s="102">
        <v>1.3203384941</v>
      </c>
      <c r="AQ49" s="102">
        <v>0.62510725450000004</v>
      </c>
      <c r="AR49" s="102">
        <v>0.92491271379999995</v>
      </c>
      <c r="AS49" s="102">
        <v>0.67627705890000001</v>
      </c>
      <c r="AT49" s="102">
        <v>1.2649601476000001</v>
      </c>
      <c r="AU49" s="100" t="s">
        <v>28</v>
      </c>
      <c r="AV49" s="100" t="s">
        <v>28</v>
      </c>
      <c r="AW49" s="100" t="s">
        <v>28</v>
      </c>
      <c r="AX49" s="100" t="s">
        <v>28</v>
      </c>
      <c r="AY49" s="100" t="s">
        <v>28</v>
      </c>
      <c r="AZ49" s="100" t="s">
        <v>28</v>
      </c>
      <c r="BA49" s="100" t="s">
        <v>28</v>
      </c>
      <c r="BB49" s="100" t="s">
        <v>28</v>
      </c>
      <c r="BC49" s="106" t="s">
        <v>28</v>
      </c>
      <c r="BD49" s="107">
        <v>115</v>
      </c>
      <c r="BE49" s="107">
        <v>88</v>
      </c>
      <c r="BF49" s="107">
        <v>85</v>
      </c>
      <c r="BQ49" s="52"/>
    </row>
    <row r="50" spans="1:93" x14ac:dyDescent="0.3">
      <c r="A50" s="10"/>
      <c r="B50" t="s">
        <v>146</v>
      </c>
      <c r="C50" s="100">
        <v>68</v>
      </c>
      <c r="D50" s="114">
        <v>748</v>
      </c>
      <c r="E50" s="112">
        <v>8.9738511699999995E-2</v>
      </c>
      <c r="F50" s="102">
        <v>6.8002821800000002E-2</v>
      </c>
      <c r="G50" s="102">
        <v>0.1184215634</v>
      </c>
      <c r="H50" s="102">
        <v>0.2322534869</v>
      </c>
      <c r="I50" s="103">
        <v>9.0909090900000003E-2</v>
      </c>
      <c r="J50" s="102">
        <v>7.1677684199999994E-2</v>
      </c>
      <c r="K50" s="102">
        <v>0.11530036019999999</v>
      </c>
      <c r="L50" s="102">
        <v>1.1841697868000001</v>
      </c>
      <c r="M50" s="102">
        <v>0.89735037419999997</v>
      </c>
      <c r="N50" s="102">
        <v>1.5626650686000001</v>
      </c>
      <c r="O50" s="114">
        <v>74</v>
      </c>
      <c r="P50" s="114">
        <v>740</v>
      </c>
      <c r="Q50" s="112">
        <v>9.9725566299999999E-2</v>
      </c>
      <c r="R50" s="102">
        <v>7.6277274300000003E-2</v>
      </c>
      <c r="S50" s="102">
        <v>0.13038206550000001</v>
      </c>
      <c r="T50" s="102">
        <v>8.4246260200000006E-2</v>
      </c>
      <c r="U50" s="103">
        <v>0.1</v>
      </c>
      <c r="V50" s="102">
        <v>7.96250706E-2</v>
      </c>
      <c r="W50" s="102">
        <v>0.1255885856</v>
      </c>
      <c r="X50" s="102">
        <v>1.2663348279</v>
      </c>
      <c r="Y50" s="102">
        <v>0.96858381069999999</v>
      </c>
      <c r="Z50" s="102">
        <v>1.6556170759</v>
      </c>
      <c r="AA50" s="114">
        <v>56</v>
      </c>
      <c r="AB50" s="114">
        <v>621</v>
      </c>
      <c r="AC50" s="112">
        <v>8.7259186700000005E-2</v>
      </c>
      <c r="AD50" s="102">
        <v>6.4778847700000003E-2</v>
      </c>
      <c r="AE50" s="102">
        <v>0.11754092469999999</v>
      </c>
      <c r="AF50" s="102">
        <v>0.44626517490000001</v>
      </c>
      <c r="AG50" s="103">
        <v>9.0177133699999995E-2</v>
      </c>
      <c r="AH50" s="102">
        <v>6.93984604E-2</v>
      </c>
      <c r="AI50" s="102">
        <v>0.1171771734</v>
      </c>
      <c r="AJ50" s="102">
        <v>1.1227348687000001</v>
      </c>
      <c r="AK50" s="102">
        <v>0.83348784080000005</v>
      </c>
      <c r="AL50" s="102">
        <v>1.5123598975999999</v>
      </c>
      <c r="AM50" s="102">
        <v>0.48793368729999997</v>
      </c>
      <c r="AN50" s="102">
        <v>0.87499314319999999</v>
      </c>
      <c r="AO50" s="102">
        <v>0.59995969589999998</v>
      </c>
      <c r="AP50" s="102">
        <v>1.2761073883</v>
      </c>
      <c r="AQ50" s="102">
        <v>0.56725381350000004</v>
      </c>
      <c r="AR50" s="102">
        <v>1.1112906199000001</v>
      </c>
      <c r="AS50" s="102">
        <v>0.77415219120000001</v>
      </c>
      <c r="AT50" s="102">
        <v>1.5952507218</v>
      </c>
      <c r="AU50" s="100" t="s">
        <v>28</v>
      </c>
      <c r="AV50" s="100" t="s">
        <v>28</v>
      </c>
      <c r="AW50" s="100" t="s">
        <v>28</v>
      </c>
      <c r="AX50" s="100" t="s">
        <v>28</v>
      </c>
      <c r="AY50" s="100" t="s">
        <v>28</v>
      </c>
      <c r="AZ50" s="100" t="s">
        <v>28</v>
      </c>
      <c r="BA50" s="100" t="s">
        <v>28</v>
      </c>
      <c r="BB50" s="100" t="s">
        <v>28</v>
      </c>
      <c r="BC50" s="106" t="s">
        <v>28</v>
      </c>
      <c r="BD50" s="107">
        <v>68</v>
      </c>
      <c r="BE50" s="107">
        <v>74</v>
      </c>
      <c r="BF50" s="107">
        <v>56</v>
      </c>
    </row>
    <row r="51" spans="1:93" x14ac:dyDescent="0.3">
      <c r="A51" s="10"/>
      <c r="B51" t="s">
        <v>147</v>
      </c>
      <c r="C51" s="100">
        <v>35</v>
      </c>
      <c r="D51" s="114">
        <v>557</v>
      </c>
      <c r="E51" s="112">
        <v>7.8619862900000004E-2</v>
      </c>
      <c r="F51" s="102">
        <v>5.4693683600000001E-2</v>
      </c>
      <c r="G51" s="102">
        <v>0.11301273639999999</v>
      </c>
      <c r="H51" s="102">
        <v>0.84258988700000004</v>
      </c>
      <c r="I51" s="103">
        <v>6.2836624800000004E-2</v>
      </c>
      <c r="J51" s="102">
        <v>4.5116305400000001E-2</v>
      </c>
      <c r="K51" s="102">
        <v>8.7516949299999994E-2</v>
      </c>
      <c r="L51" s="102">
        <v>1.0374505279999999</v>
      </c>
      <c r="M51" s="102">
        <v>0.72172589509999996</v>
      </c>
      <c r="N51" s="102">
        <v>1.4912913689</v>
      </c>
      <c r="O51" s="114">
        <v>46</v>
      </c>
      <c r="P51" s="114">
        <v>623</v>
      </c>
      <c r="Q51" s="112">
        <v>8.8990031900000002E-2</v>
      </c>
      <c r="R51" s="102">
        <v>6.4290077700000003E-2</v>
      </c>
      <c r="S51" s="102">
        <v>0.1231795958</v>
      </c>
      <c r="T51" s="102">
        <v>0.46121251819999998</v>
      </c>
      <c r="U51" s="103">
        <v>7.3836276100000001E-2</v>
      </c>
      <c r="V51" s="102">
        <v>5.5305327000000001E-2</v>
      </c>
      <c r="W51" s="102">
        <v>9.8576320999999995E-2</v>
      </c>
      <c r="X51" s="102">
        <v>1.1300129043</v>
      </c>
      <c r="Y51" s="102">
        <v>0.8163680338</v>
      </c>
      <c r="Z51" s="102">
        <v>1.5641587017</v>
      </c>
      <c r="AA51" s="114">
        <v>55</v>
      </c>
      <c r="AB51" s="114">
        <v>559</v>
      </c>
      <c r="AC51" s="112">
        <v>0.11063772619999999</v>
      </c>
      <c r="AD51" s="102">
        <v>8.1693880299999994E-2</v>
      </c>
      <c r="AE51" s="102">
        <v>0.1498362718</v>
      </c>
      <c r="AF51" s="102">
        <v>2.2476978299999999E-2</v>
      </c>
      <c r="AG51" s="103">
        <v>9.8389982099999995E-2</v>
      </c>
      <c r="AH51" s="102">
        <v>7.5539636199999996E-2</v>
      </c>
      <c r="AI51" s="102">
        <v>0.12815243849999999</v>
      </c>
      <c r="AJ51" s="102">
        <v>1.4235387434</v>
      </c>
      <c r="AK51" s="102">
        <v>1.0511279263</v>
      </c>
      <c r="AL51" s="102">
        <v>1.9278933641</v>
      </c>
      <c r="AM51" s="102">
        <v>0.31373147260000001</v>
      </c>
      <c r="AN51" s="102">
        <v>1.2432597647000001</v>
      </c>
      <c r="AO51" s="102">
        <v>0.8139348703</v>
      </c>
      <c r="AP51" s="102">
        <v>1.8990399588</v>
      </c>
      <c r="AQ51" s="102">
        <v>0.60403418730000003</v>
      </c>
      <c r="AR51" s="102">
        <v>1.1319026593999999</v>
      </c>
      <c r="AS51" s="102">
        <v>0.70867898679999997</v>
      </c>
      <c r="AT51" s="102">
        <v>1.8078758565999999</v>
      </c>
      <c r="AU51" s="100" t="s">
        <v>28</v>
      </c>
      <c r="AV51" s="100" t="s">
        <v>28</v>
      </c>
      <c r="AW51" s="100" t="s">
        <v>28</v>
      </c>
      <c r="AX51" s="100" t="s">
        <v>28</v>
      </c>
      <c r="AY51" s="100" t="s">
        <v>28</v>
      </c>
      <c r="AZ51" s="100" t="s">
        <v>28</v>
      </c>
      <c r="BA51" s="100" t="s">
        <v>28</v>
      </c>
      <c r="BB51" s="100" t="s">
        <v>28</v>
      </c>
      <c r="BC51" s="106" t="s">
        <v>28</v>
      </c>
      <c r="BD51" s="107">
        <v>35</v>
      </c>
      <c r="BE51" s="107">
        <v>46</v>
      </c>
      <c r="BF51" s="107">
        <v>55</v>
      </c>
      <c r="BQ51" s="52"/>
      <c r="CC51" s="4"/>
      <c r="CO51" s="4"/>
    </row>
    <row r="52" spans="1:93" s="3" customFormat="1" x14ac:dyDescent="0.3">
      <c r="A52" s="10"/>
      <c r="B52" s="3" t="s">
        <v>82</v>
      </c>
      <c r="C52" s="110">
        <v>69</v>
      </c>
      <c r="D52" s="113">
        <v>1302</v>
      </c>
      <c r="E52" s="109">
        <v>5.1671394599999997E-2</v>
      </c>
      <c r="F52" s="108">
        <v>3.9289004000000002E-2</v>
      </c>
      <c r="G52" s="108">
        <v>6.7956240900000006E-2</v>
      </c>
      <c r="H52" s="108">
        <v>6.1489607E-3</v>
      </c>
      <c r="I52" s="111">
        <v>5.2995391699999998E-2</v>
      </c>
      <c r="J52" s="108">
        <v>4.1856747899999998E-2</v>
      </c>
      <c r="K52" s="108">
        <v>6.7098178499999994E-2</v>
      </c>
      <c r="L52" s="108">
        <v>0.68184442980000004</v>
      </c>
      <c r="M52" s="108">
        <v>0.51844910960000001</v>
      </c>
      <c r="N52" s="108">
        <v>0.89673570250000001</v>
      </c>
      <c r="O52" s="113">
        <v>125</v>
      </c>
      <c r="P52" s="113">
        <v>1330</v>
      </c>
      <c r="Q52" s="109">
        <v>8.7165456700000005E-2</v>
      </c>
      <c r="R52" s="108">
        <v>6.9600116399999995E-2</v>
      </c>
      <c r="S52" s="108">
        <v>0.1091638524</v>
      </c>
      <c r="T52" s="108">
        <v>0.37663763439999998</v>
      </c>
      <c r="U52" s="111">
        <v>9.3984962399999997E-2</v>
      </c>
      <c r="V52" s="108">
        <v>7.8872315600000006E-2</v>
      </c>
      <c r="W52" s="108">
        <v>0.1119933286</v>
      </c>
      <c r="X52" s="108">
        <v>1.1068440892</v>
      </c>
      <c r="Y52" s="108">
        <v>0.88379594839999998</v>
      </c>
      <c r="Z52" s="108">
        <v>1.3861840395</v>
      </c>
      <c r="AA52" s="113">
        <v>112</v>
      </c>
      <c r="AB52" s="113">
        <v>1222</v>
      </c>
      <c r="AC52" s="109">
        <v>8.7224858599999996E-2</v>
      </c>
      <c r="AD52" s="108">
        <v>6.9124957900000006E-2</v>
      </c>
      <c r="AE52" s="108">
        <v>0.1100640952</v>
      </c>
      <c r="AF52" s="108">
        <v>0.33090602330000002</v>
      </c>
      <c r="AG52" s="111">
        <v>9.1653027799999995E-2</v>
      </c>
      <c r="AH52" s="108">
        <v>7.6158052700000006E-2</v>
      </c>
      <c r="AI52" s="108">
        <v>0.1103005816</v>
      </c>
      <c r="AJ52" s="108">
        <v>1.12229318</v>
      </c>
      <c r="AK52" s="108">
        <v>0.88940779199999997</v>
      </c>
      <c r="AL52" s="108">
        <v>1.4161580247000001</v>
      </c>
      <c r="AM52" s="108">
        <v>0.99637832540000004</v>
      </c>
      <c r="AN52" s="108">
        <v>1.0006814842</v>
      </c>
      <c r="AO52" s="108">
        <v>0.7456643288</v>
      </c>
      <c r="AP52" s="108">
        <v>1.3429144913</v>
      </c>
      <c r="AQ52" s="108">
        <v>1.7867323E-3</v>
      </c>
      <c r="AR52" s="108">
        <v>1.6869189875999999</v>
      </c>
      <c r="AS52" s="108">
        <v>1.2150607676</v>
      </c>
      <c r="AT52" s="108">
        <v>2.3420192196</v>
      </c>
      <c r="AU52" s="110" t="s">
        <v>28</v>
      </c>
      <c r="AV52" s="110" t="s">
        <v>28</v>
      </c>
      <c r="AW52" s="110" t="s">
        <v>28</v>
      </c>
      <c r="AX52" s="110" t="s">
        <v>231</v>
      </c>
      <c r="AY52" s="110" t="s">
        <v>28</v>
      </c>
      <c r="AZ52" s="110" t="s">
        <v>28</v>
      </c>
      <c r="BA52" s="110" t="s">
        <v>28</v>
      </c>
      <c r="BB52" s="110" t="s">
        <v>28</v>
      </c>
      <c r="BC52" s="104" t="s">
        <v>435</v>
      </c>
      <c r="BD52" s="105">
        <v>69</v>
      </c>
      <c r="BE52" s="105">
        <v>125</v>
      </c>
      <c r="BF52" s="105">
        <v>112</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0">
        <v>195</v>
      </c>
      <c r="D53" s="114">
        <v>1816</v>
      </c>
      <c r="E53" s="112">
        <v>9.6958327699999999E-2</v>
      </c>
      <c r="F53" s="102">
        <v>7.9406211800000001E-2</v>
      </c>
      <c r="G53" s="102">
        <v>0.1183902002</v>
      </c>
      <c r="H53" s="102">
        <v>1.55857583E-2</v>
      </c>
      <c r="I53" s="103">
        <v>0.1073788546</v>
      </c>
      <c r="J53" s="102">
        <v>9.3317470599999994E-2</v>
      </c>
      <c r="K53" s="102">
        <v>0.1235590543</v>
      </c>
      <c r="L53" s="102">
        <v>1.2794409012000001</v>
      </c>
      <c r="M53" s="102">
        <v>1.0478270157</v>
      </c>
      <c r="N53" s="102">
        <v>1.5622512068000001</v>
      </c>
      <c r="O53" s="114">
        <v>139</v>
      </c>
      <c r="P53" s="114">
        <v>1674</v>
      </c>
      <c r="Q53" s="112">
        <v>7.2270959100000004E-2</v>
      </c>
      <c r="R53" s="102">
        <v>5.80149638E-2</v>
      </c>
      <c r="S53" s="102">
        <v>9.0030074700000004E-2</v>
      </c>
      <c r="T53" s="102">
        <v>0.44367287789999998</v>
      </c>
      <c r="U53" s="103">
        <v>8.3034647599999997E-2</v>
      </c>
      <c r="V53" s="102">
        <v>7.0317168400000005E-2</v>
      </c>
      <c r="W53" s="102">
        <v>9.8052194800000006E-2</v>
      </c>
      <c r="X53" s="102">
        <v>0.91771083340000004</v>
      </c>
      <c r="Y53" s="102">
        <v>0.73668540549999995</v>
      </c>
      <c r="Z53" s="102">
        <v>1.1432195718</v>
      </c>
      <c r="AA53" s="114">
        <v>93</v>
      </c>
      <c r="AB53" s="114">
        <v>1212</v>
      </c>
      <c r="AC53" s="112">
        <v>7.0936191499999995E-2</v>
      </c>
      <c r="AD53" s="102">
        <v>5.5214515800000002E-2</v>
      </c>
      <c r="AE53" s="102">
        <v>9.1134427099999998E-2</v>
      </c>
      <c r="AF53" s="102">
        <v>0.47494043320000001</v>
      </c>
      <c r="AG53" s="103">
        <v>7.6732673299999998E-2</v>
      </c>
      <c r="AH53" s="102">
        <v>6.2620256200000002E-2</v>
      </c>
      <c r="AI53" s="102">
        <v>9.4025535800000004E-2</v>
      </c>
      <c r="AJ53" s="102">
        <v>0.91271233070000002</v>
      </c>
      <c r="AK53" s="102">
        <v>0.71042677040000002</v>
      </c>
      <c r="AL53" s="102">
        <v>1.1725962948999999</v>
      </c>
      <c r="AM53" s="102">
        <v>0.90453996420000005</v>
      </c>
      <c r="AN53" s="102">
        <v>0.98153106590000005</v>
      </c>
      <c r="AO53" s="102">
        <v>0.72375828009999998</v>
      </c>
      <c r="AP53" s="102">
        <v>1.3311118639999999</v>
      </c>
      <c r="AQ53" s="102">
        <v>2.9610353900000001E-2</v>
      </c>
      <c r="AR53" s="102">
        <v>0.74538165820000002</v>
      </c>
      <c r="AS53" s="102">
        <v>0.57199061360000003</v>
      </c>
      <c r="AT53" s="102">
        <v>0.97133380020000004</v>
      </c>
      <c r="AU53" s="100" t="s">
        <v>28</v>
      </c>
      <c r="AV53" s="100" t="s">
        <v>28</v>
      </c>
      <c r="AW53" s="100" t="s">
        <v>28</v>
      </c>
      <c r="AX53" s="100" t="s">
        <v>28</v>
      </c>
      <c r="AY53" s="100" t="s">
        <v>28</v>
      </c>
      <c r="AZ53" s="100" t="s">
        <v>28</v>
      </c>
      <c r="BA53" s="100" t="s">
        <v>28</v>
      </c>
      <c r="BB53" s="100" t="s">
        <v>28</v>
      </c>
      <c r="BC53" s="106" t="s">
        <v>28</v>
      </c>
      <c r="BD53" s="107">
        <v>195</v>
      </c>
      <c r="BE53" s="107">
        <v>139</v>
      </c>
      <c r="BF53" s="107">
        <v>93</v>
      </c>
    </row>
    <row r="54" spans="1:93" x14ac:dyDescent="0.3">
      <c r="A54" s="10"/>
      <c r="B54" t="s">
        <v>81</v>
      </c>
      <c r="C54" s="100">
        <v>51</v>
      </c>
      <c r="D54" s="114">
        <v>970</v>
      </c>
      <c r="E54" s="112">
        <v>4.98619124E-2</v>
      </c>
      <c r="F54" s="102">
        <v>3.66254159E-2</v>
      </c>
      <c r="G54" s="102">
        <v>6.7882104499999998E-2</v>
      </c>
      <c r="H54" s="102">
        <v>7.8296995000000005E-3</v>
      </c>
      <c r="I54" s="103">
        <v>5.2577319599999998E-2</v>
      </c>
      <c r="J54" s="102">
        <v>3.9958243099999999E-2</v>
      </c>
      <c r="K54" s="102">
        <v>6.9181583500000005E-2</v>
      </c>
      <c r="L54" s="102">
        <v>0.65796689809999998</v>
      </c>
      <c r="M54" s="102">
        <v>0.48330098300000002</v>
      </c>
      <c r="N54" s="102">
        <v>0.89575741460000002</v>
      </c>
      <c r="O54" s="114">
        <v>69</v>
      </c>
      <c r="P54" s="114">
        <v>976</v>
      </c>
      <c r="Q54" s="112">
        <v>6.6861954400000007E-2</v>
      </c>
      <c r="R54" s="102">
        <v>5.0744658900000003E-2</v>
      </c>
      <c r="S54" s="102">
        <v>8.8098354500000003E-2</v>
      </c>
      <c r="T54" s="102">
        <v>0.24483703339999999</v>
      </c>
      <c r="U54" s="103">
        <v>7.0696721300000001E-2</v>
      </c>
      <c r="V54" s="102">
        <v>5.5837587899999999E-2</v>
      </c>
      <c r="W54" s="102">
        <v>8.9510069999999997E-2</v>
      </c>
      <c r="X54" s="102">
        <v>0.84902622999999999</v>
      </c>
      <c r="Y54" s="102">
        <v>0.6443656458</v>
      </c>
      <c r="Z54" s="102">
        <v>1.1186902095</v>
      </c>
      <c r="AA54" s="114">
        <v>59</v>
      </c>
      <c r="AB54" s="114">
        <v>943</v>
      </c>
      <c r="AC54" s="112">
        <v>6.0796540599999997E-2</v>
      </c>
      <c r="AD54" s="102">
        <v>4.5381141700000002E-2</v>
      </c>
      <c r="AE54" s="102">
        <v>8.1448355200000003E-2</v>
      </c>
      <c r="AF54" s="102">
        <v>9.9776014100000004E-2</v>
      </c>
      <c r="AG54" s="103">
        <v>6.25662778E-2</v>
      </c>
      <c r="AH54" s="102">
        <v>4.8475613799999998E-2</v>
      </c>
      <c r="AI54" s="102">
        <v>8.0752749999999998E-2</v>
      </c>
      <c r="AJ54" s="102">
        <v>0.78224882200000001</v>
      </c>
      <c r="AK54" s="102">
        <v>0.58390402289999999</v>
      </c>
      <c r="AL54" s="102">
        <v>1.0479688364999999</v>
      </c>
      <c r="AM54" s="102">
        <v>0.62253574379999999</v>
      </c>
      <c r="AN54" s="102">
        <v>0.90928452630000001</v>
      </c>
      <c r="AO54" s="102">
        <v>0.62267349959999996</v>
      </c>
      <c r="AP54" s="102">
        <v>1.3278200379</v>
      </c>
      <c r="AQ54" s="102">
        <v>0.14180016670000001</v>
      </c>
      <c r="AR54" s="102">
        <v>1.3409424393</v>
      </c>
      <c r="AS54" s="102">
        <v>0.90663264629999996</v>
      </c>
      <c r="AT54" s="102">
        <v>1.9833023141999999</v>
      </c>
      <c r="AU54" s="100" t="s">
        <v>28</v>
      </c>
      <c r="AV54" s="100" t="s">
        <v>28</v>
      </c>
      <c r="AW54" s="100" t="s">
        <v>28</v>
      </c>
      <c r="AX54" s="100" t="s">
        <v>28</v>
      </c>
      <c r="AY54" s="100" t="s">
        <v>28</v>
      </c>
      <c r="AZ54" s="100" t="s">
        <v>28</v>
      </c>
      <c r="BA54" s="100" t="s">
        <v>28</v>
      </c>
      <c r="BB54" s="100" t="s">
        <v>28</v>
      </c>
      <c r="BC54" s="106" t="s">
        <v>28</v>
      </c>
      <c r="BD54" s="107">
        <v>51</v>
      </c>
      <c r="BE54" s="107">
        <v>69</v>
      </c>
      <c r="BF54" s="107">
        <v>59</v>
      </c>
    </row>
    <row r="55" spans="1:93" x14ac:dyDescent="0.3">
      <c r="A55" s="10"/>
      <c r="B55" t="s">
        <v>86</v>
      </c>
      <c r="C55" s="100">
        <v>114</v>
      </c>
      <c r="D55" s="114">
        <v>1231</v>
      </c>
      <c r="E55" s="112">
        <v>8.0888553099999996E-2</v>
      </c>
      <c r="F55" s="102">
        <v>6.4141439199999997E-2</v>
      </c>
      <c r="G55" s="102">
        <v>0.1020082821</v>
      </c>
      <c r="H55" s="102">
        <v>0.58164657220000004</v>
      </c>
      <c r="I55" s="103">
        <v>9.2607636100000001E-2</v>
      </c>
      <c r="J55" s="102">
        <v>7.7076940900000002E-2</v>
      </c>
      <c r="K55" s="102">
        <v>0.1112677042</v>
      </c>
      <c r="L55" s="102">
        <v>1.0673876679000001</v>
      </c>
      <c r="M55" s="102">
        <v>0.84639641320000003</v>
      </c>
      <c r="N55" s="102">
        <v>1.3460789954000001</v>
      </c>
      <c r="O55" s="114">
        <v>95</v>
      </c>
      <c r="P55" s="114">
        <v>1199</v>
      </c>
      <c r="Q55" s="112">
        <v>7.1644354899999999E-2</v>
      </c>
      <c r="R55" s="102">
        <v>5.5953311200000001E-2</v>
      </c>
      <c r="S55" s="102">
        <v>9.1735653900000005E-2</v>
      </c>
      <c r="T55" s="102">
        <v>0.45330907250000002</v>
      </c>
      <c r="U55" s="103">
        <v>7.9232693899999998E-2</v>
      </c>
      <c r="V55" s="102">
        <v>6.4799698700000005E-2</v>
      </c>
      <c r="W55" s="102">
        <v>9.6880385400000005E-2</v>
      </c>
      <c r="X55" s="102">
        <v>0.90975409029999998</v>
      </c>
      <c r="Y55" s="102">
        <v>0.71050613520000006</v>
      </c>
      <c r="Z55" s="102">
        <v>1.1648773511999999</v>
      </c>
      <c r="AA55" s="114">
        <v>111</v>
      </c>
      <c r="AB55" s="114">
        <v>1060</v>
      </c>
      <c r="AC55" s="112">
        <v>9.1539654200000001E-2</v>
      </c>
      <c r="AD55" s="102">
        <v>7.2379444000000001E-2</v>
      </c>
      <c r="AE55" s="102">
        <v>0.1157719352</v>
      </c>
      <c r="AF55" s="102">
        <v>0.1719967496</v>
      </c>
      <c r="AG55" s="103">
        <v>0.1047169811</v>
      </c>
      <c r="AH55" s="102">
        <v>8.6941001500000004E-2</v>
      </c>
      <c r="AI55" s="102">
        <v>0.1261274422</v>
      </c>
      <c r="AJ55" s="102">
        <v>1.1778102179000001</v>
      </c>
      <c r="AK55" s="102">
        <v>0.93128217940000002</v>
      </c>
      <c r="AL55" s="102">
        <v>1.4895988993</v>
      </c>
      <c r="AM55" s="102">
        <v>0.12492761149999999</v>
      </c>
      <c r="AN55" s="102">
        <v>1.2776952821000001</v>
      </c>
      <c r="AO55" s="102">
        <v>0.93429460399999997</v>
      </c>
      <c r="AP55" s="102">
        <v>1.7473131354</v>
      </c>
      <c r="AQ55" s="102">
        <v>0.44463486540000002</v>
      </c>
      <c r="AR55" s="102">
        <v>0.88571685519999999</v>
      </c>
      <c r="AS55" s="102">
        <v>0.64886502720000006</v>
      </c>
      <c r="AT55" s="102">
        <v>1.2090254749</v>
      </c>
      <c r="AU55" s="100" t="s">
        <v>28</v>
      </c>
      <c r="AV55" s="100" t="s">
        <v>28</v>
      </c>
      <c r="AW55" s="100" t="s">
        <v>28</v>
      </c>
      <c r="AX55" s="100" t="s">
        <v>28</v>
      </c>
      <c r="AY55" s="100" t="s">
        <v>28</v>
      </c>
      <c r="AZ55" s="100" t="s">
        <v>28</v>
      </c>
      <c r="BA55" s="100" t="s">
        <v>28</v>
      </c>
      <c r="BB55" s="100" t="s">
        <v>28</v>
      </c>
      <c r="BC55" s="106" t="s">
        <v>28</v>
      </c>
      <c r="BD55" s="107">
        <v>114</v>
      </c>
      <c r="BE55" s="107">
        <v>95</v>
      </c>
      <c r="BF55" s="107">
        <v>111</v>
      </c>
    </row>
    <row r="56" spans="1:93" x14ac:dyDescent="0.3">
      <c r="A56" s="10"/>
      <c r="B56" t="s">
        <v>83</v>
      </c>
      <c r="C56" s="100">
        <v>152</v>
      </c>
      <c r="D56" s="114">
        <v>1425</v>
      </c>
      <c r="E56" s="112">
        <v>9.1809325799999994E-2</v>
      </c>
      <c r="F56" s="102">
        <v>7.4159743099999995E-2</v>
      </c>
      <c r="G56" s="102">
        <v>0.1136594053</v>
      </c>
      <c r="H56" s="102">
        <v>7.8182698199999998E-2</v>
      </c>
      <c r="I56" s="103">
        <v>0.1066666667</v>
      </c>
      <c r="J56" s="102">
        <v>9.0988637499999997E-2</v>
      </c>
      <c r="K56" s="102">
        <v>0.1250461387</v>
      </c>
      <c r="L56" s="102">
        <v>1.2114957968</v>
      </c>
      <c r="M56" s="102">
        <v>0.97859576130000003</v>
      </c>
      <c r="N56" s="102">
        <v>1.4998246709</v>
      </c>
      <c r="O56" s="114">
        <v>117</v>
      </c>
      <c r="P56" s="114">
        <v>1364</v>
      </c>
      <c r="Q56" s="112">
        <v>7.7381689099999998E-2</v>
      </c>
      <c r="R56" s="102">
        <v>6.1416144200000002E-2</v>
      </c>
      <c r="S56" s="102">
        <v>9.7497586299999994E-2</v>
      </c>
      <c r="T56" s="102">
        <v>0.88169948629999995</v>
      </c>
      <c r="U56" s="103">
        <v>8.5777126100000003E-2</v>
      </c>
      <c r="V56" s="102">
        <v>7.1561243900000002E-2</v>
      </c>
      <c r="W56" s="102">
        <v>0.1028170412</v>
      </c>
      <c r="X56" s="102">
        <v>0.98260788740000005</v>
      </c>
      <c r="Y56" s="102">
        <v>0.77987426159999995</v>
      </c>
      <c r="Z56" s="102">
        <v>1.2380435001000001</v>
      </c>
      <c r="AA56" s="114">
        <v>104</v>
      </c>
      <c r="AB56" s="114">
        <v>1102</v>
      </c>
      <c r="AC56" s="112">
        <v>8.3197099400000002E-2</v>
      </c>
      <c r="AD56" s="102">
        <v>6.5374516300000005E-2</v>
      </c>
      <c r="AE56" s="102">
        <v>0.1058785248</v>
      </c>
      <c r="AF56" s="102">
        <v>0.5798350806</v>
      </c>
      <c r="AG56" s="103">
        <v>9.4373865700000004E-2</v>
      </c>
      <c r="AH56" s="102">
        <v>7.7872580499999997E-2</v>
      </c>
      <c r="AI56" s="102">
        <v>0.1143717913</v>
      </c>
      <c r="AJ56" s="102">
        <v>1.0704693453</v>
      </c>
      <c r="AK56" s="102">
        <v>0.8411521099</v>
      </c>
      <c r="AL56" s="102">
        <v>1.3623036852999999</v>
      </c>
      <c r="AM56" s="102">
        <v>0.64187635300000001</v>
      </c>
      <c r="AN56" s="102">
        <v>1.0751522783</v>
      </c>
      <c r="AO56" s="102">
        <v>0.79222165209999995</v>
      </c>
      <c r="AP56" s="102">
        <v>1.4591275288000001</v>
      </c>
      <c r="AQ56" s="102">
        <v>0.2387325579</v>
      </c>
      <c r="AR56" s="102">
        <v>0.84285216669999996</v>
      </c>
      <c r="AS56" s="102">
        <v>0.63420982930000003</v>
      </c>
      <c r="AT56" s="102">
        <v>1.1201336562999999</v>
      </c>
      <c r="AU56" s="100" t="s">
        <v>28</v>
      </c>
      <c r="AV56" s="100" t="s">
        <v>28</v>
      </c>
      <c r="AW56" s="100" t="s">
        <v>28</v>
      </c>
      <c r="AX56" s="100" t="s">
        <v>28</v>
      </c>
      <c r="AY56" s="100" t="s">
        <v>28</v>
      </c>
      <c r="AZ56" s="100" t="s">
        <v>28</v>
      </c>
      <c r="BA56" s="100" t="s">
        <v>28</v>
      </c>
      <c r="BB56" s="100" t="s">
        <v>28</v>
      </c>
      <c r="BC56" s="106" t="s">
        <v>28</v>
      </c>
      <c r="BD56" s="107">
        <v>152</v>
      </c>
      <c r="BE56" s="107">
        <v>117</v>
      </c>
      <c r="BF56" s="107">
        <v>104</v>
      </c>
    </row>
    <row r="57" spans="1:93" x14ac:dyDescent="0.3">
      <c r="A57" s="10"/>
      <c r="B57" t="s">
        <v>84</v>
      </c>
      <c r="C57" s="100">
        <v>63</v>
      </c>
      <c r="D57" s="114">
        <v>753</v>
      </c>
      <c r="E57" s="112">
        <v>7.6409923800000001E-2</v>
      </c>
      <c r="F57" s="102">
        <v>5.7380643100000003E-2</v>
      </c>
      <c r="G57" s="102">
        <v>0.1017499307</v>
      </c>
      <c r="H57" s="102">
        <v>0.95495297209999996</v>
      </c>
      <c r="I57" s="103">
        <v>8.36653386E-2</v>
      </c>
      <c r="J57" s="102">
        <v>6.5358828499999994E-2</v>
      </c>
      <c r="K57" s="102">
        <v>0.10709936289999999</v>
      </c>
      <c r="L57" s="102">
        <v>1.0082886543</v>
      </c>
      <c r="M57" s="102">
        <v>0.75718242479999998</v>
      </c>
      <c r="N57" s="102">
        <v>1.342669847</v>
      </c>
      <c r="O57" s="114">
        <v>48</v>
      </c>
      <c r="P57" s="114">
        <v>677</v>
      </c>
      <c r="Q57" s="112">
        <v>6.7117788900000003E-2</v>
      </c>
      <c r="R57" s="102">
        <v>4.8864537399999998E-2</v>
      </c>
      <c r="S57" s="102">
        <v>9.2189506599999999E-2</v>
      </c>
      <c r="T57" s="102">
        <v>0.32360904940000002</v>
      </c>
      <c r="U57" s="103">
        <v>7.0901034000000002E-2</v>
      </c>
      <c r="V57" s="102">
        <v>5.3430865399999999E-2</v>
      </c>
      <c r="W57" s="102">
        <v>9.4083383800000003E-2</v>
      </c>
      <c r="X57" s="102">
        <v>0.85227486659999996</v>
      </c>
      <c r="Y57" s="102">
        <v>0.62049149349999999</v>
      </c>
      <c r="Z57" s="102">
        <v>1.1706404614000001</v>
      </c>
      <c r="AA57" s="114">
        <v>70</v>
      </c>
      <c r="AB57" s="114">
        <v>695</v>
      </c>
      <c r="AC57" s="112">
        <v>9.0657957900000002E-2</v>
      </c>
      <c r="AD57" s="102">
        <v>6.8719979099999995E-2</v>
      </c>
      <c r="AE57" s="102">
        <v>0.11959935720000001</v>
      </c>
      <c r="AF57" s="102">
        <v>0.27602554579999999</v>
      </c>
      <c r="AG57" s="103">
        <v>0.1007194245</v>
      </c>
      <c r="AH57" s="102">
        <v>7.9684745799999998E-2</v>
      </c>
      <c r="AI57" s="102">
        <v>0.1273067054</v>
      </c>
      <c r="AJ57" s="102">
        <v>1.1664657244000001</v>
      </c>
      <c r="AK57" s="102">
        <v>0.88419706389999997</v>
      </c>
      <c r="AL57" s="102">
        <v>1.5388450627000001</v>
      </c>
      <c r="AM57" s="102">
        <v>0.13978642329999999</v>
      </c>
      <c r="AN57" s="102">
        <v>1.3507292076999999</v>
      </c>
      <c r="AO57" s="102">
        <v>0.90626877159999997</v>
      </c>
      <c r="AP57" s="102">
        <v>2.0131659058000002</v>
      </c>
      <c r="AQ57" s="102">
        <v>0.5311387581</v>
      </c>
      <c r="AR57" s="102">
        <v>0.87839099399999998</v>
      </c>
      <c r="AS57" s="102">
        <v>0.58540174759999997</v>
      </c>
      <c r="AT57" s="102">
        <v>1.318019192</v>
      </c>
      <c r="AU57" s="100" t="s">
        <v>28</v>
      </c>
      <c r="AV57" s="100" t="s">
        <v>28</v>
      </c>
      <c r="AW57" s="100" t="s">
        <v>28</v>
      </c>
      <c r="AX57" s="100" t="s">
        <v>28</v>
      </c>
      <c r="AY57" s="100" t="s">
        <v>28</v>
      </c>
      <c r="AZ57" s="100" t="s">
        <v>28</v>
      </c>
      <c r="BA57" s="100" t="s">
        <v>28</v>
      </c>
      <c r="BB57" s="100" t="s">
        <v>28</v>
      </c>
      <c r="BC57" s="106" t="s">
        <v>28</v>
      </c>
      <c r="BD57" s="107">
        <v>63</v>
      </c>
      <c r="BE57" s="107">
        <v>48</v>
      </c>
      <c r="BF57" s="107">
        <v>70</v>
      </c>
    </row>
    <row r="58" spans="1:93" x14ac:dyDescent="0.3">
      <c r="A58" s="10"/>
      <c r="B58" t="s">
        <v>88</v>
      </c>
      <c r="C58" s="100">
        <v>64</v>
      </c>
      <c r="D58" s="114">
        <v>631</v>
      </c>
      <c r="E58" s="112">
        <v>8.6952974799999999E-2</v>
      </c>
      <c r="F58" s="102">
        <v>6.5395278000000001E-2</v>
      </c>
      <c r="G58" s="102">
        <v>0.1156172135</v>
      </c>
      <c r="H58" s="102">
        <v>0.34418162870000002</v>
      </c>
      <c r="I58" s="103">
        <v>0.1014263074</v>
      </c>
      <c r="J58" s="102">
        <v>7.9387188499999997E-2</v>
      </c>
      <c r="K58" s="102">
        <v>0.12958382869999999</v>
      </c>
      <c r="L58" s="102">
        <v>1.1474124505000001</v>
      </c>
      <c r="M58" s="102">
        <v>0.86294179609999999</v>
      </c>
      <c r="N58" s="102">
        <v>1.5256594795</v>
      </c>
      <c r="O58" s="114">
        <v>59</v>
      </c>
      <c r="P58" s="114">
        <v>581</v>
      </c>
      <c r="Q58" s="112">
        <v>8.5388743500000003E-2</v>
      </c>
      <c r="R58" s="102">
        <v>6.3544684300000001E-2</v>
      </c>
      <c r="S58" s="102">
        <v>0.1147418952</v>
      </c>
      <c r="T58" s="102">
        <v>0.59143038250000002</v>
      </c>
      <c r="U58" s="103">
        <v>0.10154905340000001</v>
      </c>
      <c r="V58" s="102">
        <v>7.8679008300000006E-2</v>
      </c>
      <c r="W58" s="102">
        <v>0.13106685579999999</v>
      </c>
      <c r="X58" s="102">
        <v>1.0842830359</v>
      </c>
      <c r="Y58" s="102">
        <v>0.8069028828</v>
      </c>
      <c r="Z58" s="102">
        <v>1.4570151216</v>
      </c>
      <c r="AA58" s="114">
        <v>45</v>
      </c>
      <c r="AB58" s="114">
        <v>448</v>
      </c>
      <c r="AC58" s="112">
        <v>8.4708135899999995E-2</v>
      </c>
      <c r="AD58" s="102">
        <v>6.0884479599999999E-2</v>
      </c>
      <c r="AE58" s="102">
        <v>0.1178538165</v>
      </c>
      <c r="AF58" s="102">
        <v>0.60935843629999997</v>
      </c>
      <c r="AG58" s="103">
        <v>0.1004464286</v>
      </c>
      <c r="AH58" s="102">
        <v>7.4997168200000006E-2</v>
      </c>
      <c r="AI58" s="102">
        <v>0.1345315463</v>
      </c>
      <c r="AJ58" s="102">
        <v>1.0899113484</v>
      </c>
      <c r="AK58" s="102">
        <v>0.78338030400000003</v>
      </c>
      <c r="AL58" s="102">
        <v>1.5163857725000001</v>
      </c>
      <c r="AM58" s="102">
        <v>0.97034640360000002</v>
      </c>
      <c r="AN58" s="102">
        <v>0.99202930570000003</v>
      </c>
      <c r="AO58" s="102">
        <v>0.65055096160000003</v>
      </c>
      <c r="AP58" s="102">
        <v>1.5127518082</v>
      </c>
      <c r="AQ58" s="102">
        <v>0.92688693659999999</v>
      </c>
      <c r="AR58" s="102">
        <v>0.98201060620000002</v>
      </c>
      <c r="AS58" s="102">
        <v>0.66638379059999997</v>
      </c>
      <c r="AT58" s="102">
        <v>1.4471312839999999</v>
      </c>
      <c r="AU58" s="100" t="s">
        <v>28</v>
      </c>
      <c r="AV58" s="100" t="s">
        <v>28</v>
      </c>
      <c r="AW58" s="100" t="s">
        <v>28</v>
      </c>
      <c r="AX58" s="100" t="s">
        <v>28</v>
      </c>
      <c r="AY58" s="100" t="s">
        <v>28</v>
      </c>
      <c r="AZ58" s="100" t="s">
        <v>28</v>
      </c>
      <c r="BA58" s="100" t="s">
        <v>28</v>
      </c>
      <c r="BB58" s="100" t="s">
        <v>28</v>
      </c>
      <c r="BC58" s="106" t="s">
        <v>28</v>
      </c>
      <c r="BD58" s="107">
        <v>64</v>
      </c>
      <c r="BE58" s="107">
        <v>59</v>
      </c>
      <c r="BF58" s="107">
        <v>45</v>
      </c>
    </row>
    <row r="59" spans="1:93" x14ac:dyDescent="0.3">
      <c r="A59" s="10"/>
      <c r="B59" t="s">
        <v>91</v>
      </c>
      <c r="C59" s="100">
        <v>135</v>
      </c>
      <c r="D59" s="114">
        <v>872</v>
      </c>
      <c r="E59" s="112">
        <v>0.1215746419</v>
      </c>
      <c r="F59" s="102">
        <v>9.6974410100000005E-2</v>
      </c>
      <c r="G59" s="102">
        <v>0.15241540040000001</v>
      </c>
      <c r="H59" s="102">
        <v>4.1724699999999997E-5</v>
      </c>
      <c r="I59" s="103">
        <v>0.1548165138</v>
      </c>
      <c r="J59" s="102">
        <v>0.13078487420000001</v>
      </c>
      <c r="K59" s="102">
        <v>0.18326395209999999</v>
      </c>
      <c r="L59" s="102">
        <v>1.6042724025999999</v>
      </c>
      <c r="M59" s="102">
        <v>1.2796531207999999</v>
      </c>
      <c r="N59" s="102">
        <v>2.0112403119</v>
      </c>
      <c r="O59" s="114">
        <v>116</v>
      </c>
      <c r="P59" s="114">
        <v>831</v>
      </c>
      <c r="Q59" s="112">
        <v>0.10540948159999999</v>
      </c>
      <c r="R59" s="102">
        <v>8.3172115800000002E-2</v>
      </c>
      <c r="S59" s="102">
        <v>0.133592355</v>
      </c>
      <c r="T59" s="102">
        <v>1.5876044299999999E-2</v>
      </c>
      <c r="U59" s="103">
        <v>0.13959085439999999</v>
      </c>
      <c r="V59" s="102">
        <v>0.11636567320000001</v>
      </c>
      <c r="W59" s="102">
        <v>0.16745150089999999</v>
      </c>
      <c r="X59" s="102">
        <v>1.3385103013999999</v>
      </c>
      <c r="Y59" s="102">
        <v>1.0561358620000001</v>
      </c>
      <c r="Z59" s="102">
        <v>1.6963819630999999</v>
      </c>
      <c r="AA59" s="114">
        <v>66</v>
      </c>
      <c r="AB59" s="114">
        <v>546</v>
      </c>
      <c r="AC59" s="112">
        <v>0.1013141015</v>
      </c>
      <c r="AD59" s="102">
        <v>7.6118908499999999E-2</v>
      </c>
      <c r="AE59" s="102">
        <v>0.13484884859999999</v>
      </c>
      <c r="AF59" s="102">
        <v>6.9177573399999998E-2</v>
      </c>
      <c r="AG59" s="103">
        <v>0.1208791209</v>
      </c>
      <c r="AH59" s="102">
        <v>9.4967635600000003E-2</v>
      </c>
      <c r="AI59" s="102">
        <v>0.15386043639999999</v>
      </c>
      <c r="AJ59" s="102">
        <v>1.3035747731</v>
      </c>
      <c r="AK59" s="102">
        <v>0.97939662260000004</v>
      </c>
      <c r="AL59" s="102">
        <v>1.7350551857000001</v>
      </c>
      <c r="AM59" s="102">
        <v>0.82233972980000003</v>
      </c>
      <c r="AN59" s="102">
        <v>0.96114789649999999</v>
      </c>
      <c r="AO59" s="102">
        <v>0.68009146970000001</v>
      </c>
      <c r="AP59" s="102">
        <v>1.3583544568999999</v>
      </c>
      <c r="AQ59" s="102">
        <v>0.3486550792</v>
      </c>
      <c r="AR59" s="102">
        <v>0.86703509879999996</v>
      </c>
      <c r="AS59" s="102">
        <v>0.64335859299999998</v>
      </c>
      <c r="AT59" s="102">
        <v>1.1684772236000001</v>
      </c>
      <c r="AU59" s="100">
        <v>1</v>
      </c>
      <c r="AV59" s="100" t="s">
        <v>28</v>
      </c>
      <c r="AW59" s="100" t="s">
        <v>28</v>
      </c>
      <c r="AX59" s="100" t="s">
        <v>28</v>
      </c>
      <c r="AY59" s="100" t="s">
        <v>28</v>
      </c>
      <c r="AZ59" s="100" t="s">
        <v>28</v>
      </c>
      <c r="BA59" s="100" t="s">
        <v>28</v>
      </c>
      <c r="BB59" s="100" t="s">
        <v>28</v>
      </c>
      <c r="BC59" s="106">
        <v>-1</v>
      </c>
      <c r="BD59" s="107">
        <v>135</v>
      </c>
      <c r="BE59" s="107">
        <v>116</v>
      </c>
      <c r="BF59" s="107">
        <v>66</v>
      </c>
    </row>
    <row r="60" spans="1:93" x14ac:dyDescent="0.3">
      <c r="A60" s="10"/>
      <c r="B60" t="s">
        <v>89</v>
      </c>
      <c r="C60" s="100">
        <v>127</v>
      </c>
      <c r="D60" s="114">
        <v>1437</v>
      </c>
      <c r="E60" s="112">
        <v>7.4776767899999999E-2</v>
      </c>
      <c r="F60" s="102">
        <v>5.9684602699999999E-2</v>
      </c>
      <c r="G60" s="102">
        <v>9.3685218000000001E-2</v>
      </c>
      <c r="H60" s="102">
        <v>0.90759305509999999</v>
      </c>
      <c r="I60" s="103">
        <v>8.8378566500000005E-2</v>
      </c>
      <c r="J60" s="102">
        <v>7.4270274600000005E-2</v>
      </c>
      <c r="K60" s="102">
        <v>0.1051668524</v>
      </c>
      <c r="L60" s="102">
        <v>0.98673788559999998</v>
      </c>
      <c r="M60" s="102">
        <v>0.78758497240000003</v>
      </c>
      <c r="N60" s="102">
        <v>1.2362496606</v>
      </c>
      <c r="O60" s="114">
        <v>126</v>
      </c>
      <c r="P60" s="114">
        <v>1380</v>
      </c>
      <c r="Q60" s="112">
        <v>7.7045630200000007E-2</v>
      </c>
      <c r="R60" s="102">
        <v>6.1402121300000001E-2</v>
      </c>
      <c r="S60" s="102">
        <v>9.6674658999999996E-2</v>
      </c>
      <c r="T60" s="102">
        <v>0.85000981229999995</v>
      </c>
      <c r="U60" s="103">
        <v>9.1304347800000005E-2</v>
      </c>
      <c r="V60" s="102">
        <v>7.6676167599999998E-2</v>
      </c>
      <c r="W60" s="102">
        <v>0.10872327330000001</v>
      </c>
      <c r="X60" s="102">
        <v>0.97834054520000002</v>
      </c>
      <c r="Y60" s="102">
        <v>0.77969619599999995</v>
      </c>
      <c r="Z60" s="102">
        <v>1.227593808</v>
      </c>
      <c r="AA60" s="114">
        <v>117</v>
      </c>
      <c r="AB60" s="114">
        <v>1165</v>
      </c>
      <c r="AC60" s="112">
        <v>9.3011585600000002E-2</v>
      </c>
      <c r="AD60" s="102">
        <v>7.3794611900000001E-2</v>
      </c>
      <c r="AE60" s="102">
        <v>0.1172328824</v>
      </c>
      <c r="AF60" s="102">
        <v>0.12825007560000001</v>
      </c>
      <c r="AG60" s="103">
        <v>0.1004291845</v>
      </c>
      <c r="AH60" s="102">
        <v>8.3785009999999993E-2</v>
      </c>
      <c r="AI60" s="102">
        <v>0.1203797804</v>
      </c>
      <c r="AJ60" s="102">
        <v>1.1967490682999999</v>
      </c>
      <c r="AK60" s="102">
        <v>0.94949067310000002</v>
      </c>
      <c r="AL60" s="102">
        <v>1.5083964203</v>
      </c>
      <c r="AM60" s="102">
        <v>0.21045194680000001</v>
      </c>
      <c r="AN60" s="102">
        <v>1.2072272673</v>
      </c>
      <c r="AO60" s="102">
        <v>0.89905060380000001</v>
      </c>
      <c r="AP60" s="102">
        <v>1.6210407608999999</v>
      </c>
      <c r="AQ60" s="102">
        <v>0.83998391490000002</v>
      </c>
      <c r="AR60" s="102">
        <v>1.030341808</v>
      </c>
      <c r="AS60" s="102">
        <v>0.77085489900000004</v>
      </c>
      <c r="AT60" s="102">
        <v>1.3771777838000001</v>
      </c>
      <c r="AU60" s="100" t="s">
        <v>28</v>
      </c>
      <c r="AV60" s="100" t="s">
        <v>28</v>
      </c>
      <c r="AW60" s="100" t="s">
        <v>28</v>
      </c>
      <c r="AX60" s="100" t="s">
        <v>28</v>
      </c>
      <c r="AY60" s="100" t="s">
        <v>28</v>
      </c>
      <c r="AZ60" s="100" t="s">
        <v>28</v>
      </c>
      <c r="BA60" s="100" t="s">
        <v>28</v>
      </c>
      <c r="BB60" s="100" t="s">
        <v>28</v>
      </c>
      <c r="BC60" s="106" t="s">
        <v>28</v>
      </c>
      <c r="BD60" s="107">
        <v>127</v>
      </c>
      <c r="BE60" s="107">
        <v>126</v>
      </c>
      <c r="BF60" s="107">
        <v>117</v>
      </c>
    </row>
    <row r="61" spans="1:93" x14ac:dyDescent="0.3">
      <c r="A61" s="10"/>
      <c r="B61" t="s">
        <v>87</v>
      </c>
      <c r="C61" s="100">
        <v>144</v>
      </c>
      <c r="D61" s="114">
        <v>1523</v>
      </c>
      <c r="E61" s="112">
        <v>8.1001454000000001E-2</v>
      </c>
      <c r="F61" s="102">
        <v>6.5209344200000005E-2</v>
      </c>
      <c r="G61" s="102">
        <v>0.10061802709999999</v>
      </c>
      <c r="H61" s="102">
        <v>0.54717736930000005</v>
      </c>
      <c r="I61" s="103">
        <v>9.4550229799999996E-2</v>
      </c>
      <c r="J61" s="102">
        <v>8.0302511199999996E-2</v>
      </c>
      <c r="K61" s="102">
        <v>0.11132585790000001</v>
      </c>
      <c r="L61" s="102">
        <v>1.0688774836999999</v>
      </c>
      <c r="M61" s="102">
        <v>0.86048825330000001</v>
      </c>
      <c r="N61" s="102">
        <v>1.3277334940000001</v>
      </c>
      <c r="O61" s="114">
        <v>121</v>
      </c>
      <c r="P61" s="114">
        <v>1405</v>
      </c>
      <c r="Q61" s="112">
        <v>7.5567264699999998E-2</v>
      </c>
      <c r="R61" s="102">
        <v>6.0154222100000002E-2</v>
      </c>
      <c r="S61" s="102">
        <v>9.4929521099999997E-2</v>
      </c>
      <c r="T61" s="102">
        <v>0.7228776898</v>
      </c>
      <c r="U61" s="103">
        <v>8.6120996399999997E-2</v>
      </c>
      <c r="V61" s="102">
        <v>7.2065447500000004E-2</v>
      </c>
      <c r="W61" s="102">
        <v>0.102917921</v>
      </c>
      <c r="X61" s="102">
        <v>0.95956796980000003</v>
      </c>
      <c r="Y61" s="102">
        <v>0.76385012770000005</v>
      </c>
      <c r="Z61" s="102">
        <v>1.2054337040000001</v>
      </c>
      <c r="AA61" s="114">
        <v>105</v>
      </c>
      <c r="AB61" s="114">
        <v>1202</v>
      </c>
      <c r="AC61" s="112">
        <v>7.62821427E-2</v>
      </c>
      <c r="AD61" s="102">
        <v>6.0002451300000002E-2</v>
      </c>
      <c r="AE61" s="102">
        <v>9.6978792899999999E-2</v>
      </c>
      <c r="AF61" s="102">
        <v>0.87880257520000005</v>
      </c>
      <c r="AG61" s="103">
        <v>8.7354409300000005E-2</v>
      </c>
      <c r="AH61" s="102">
        <v>7.2146632799999999E-2</v>
      </c>
      <c r="AI61" s="102">
        <v>0.10576783050000001</v>
      </c>
      <c r="AJ61" s="102">
        <v>0.9814969026</v>
      </c>
      <c r="AK61" s="102">
        <v>0.77203153950000003</v>
      </c>
      <c r="AL61" s="102">
        <v>1.2477938019000001</v>
      </c>
      <c r="AM61" s="102">
        <v>0.95131990919999998</v>
      </c>
      <c r="AN61" s="102">
        <v>1.0094601540999999</v>
      </c>
      <c r="AO61" s="102">
        <v>0.74611835110000002</v>
      </c>
      <c r="AP61" s="102">
        <v>1.3657482102</v>
      </c>
      <c r="AQ61" s="102">
        <v>0.63241290819999996</v>
      </c>
      <c r="AR61" s="102">
        <v>0.9329124473</v>
      </c>
      <c r="AS61" s="102">
        <v>0.70188244609999995</v>
      </c>
      <c r="AT61" s="102">
        <v>1.239987749</v>
      </c>
      <c r="AU61" s="100" t="s">
        <v>28</v>
      </c>
      <c r="AV61" s="100" t="s">
        <v>28</v>
      </c>
      <c r="AW61" s="100" t="s">
        <v>28</v>
      </c>
      <c r="AX61" s="100" t="s">
        <v>28</v>
      </c>
      <c r="AY61" s="100" t="s">
        <v>28</v>
      </c>
      <c r="AZ61" s="100" t="s">
        <v>28</v>
      </c>
      <c r="BA61" s="100" t="s">
        <v>28</v>
      </c>
      <c r="BB61" s="100" t="s">
        <v>28</v>
      </c>
      <c r="BC61" s="106" t="s">
        <v>28</v>
      </c>
      <c r="BD61" s="107">
        <v>144</v>
      </c>
      <c r="BE61" s="107">
        <v>121</v>
      </c>
      <c r="BF61" s="107">
        <v>105</v>
      </c>
    </row>
    <row r="62" spans="1:93" x14ac:dyDescent="0.3">
      <c r="A62" s="10"/>
      <c r="B62" t="s">
        <v>90</v>
      </c>
      <c r="C62" s="100">
        <v>203</v>
      </c>
      <c r="D62" s="114">
        <v>1523</v>
      </c>
      <c r="E62" s="112">
        <v>0.1144763723</v>
      </c>
      <c r="F62" s="102">
        <v>9.3913428699999996E-2</v>
      </c>
      <c r="G62" s="102">
        <v>0.1395417035</v>
      </c>
      <c r="H62" s="102">
        <v>4.4369600000000003E-5</v>
      </c>
      <c r="I62" s="103">
        <v>0.13328956010000001</v>
      </c>
      <c r="J62" s="102">
        <v>0.11615916950000001</v>
      </c>
      <c r="K62" s="102">
        <v>0.1529462281</v>
      </c>
      <c r="L62" s="102">
        <v>1.5106051893000001</v>
      </c>
      <c r="M62" s="102">
        <v>1.2392610795000001</v>
      </c>
      <c r="N62" s="102">
        <v>1.8413618208</v>
      </c>
      <c r="O62" s="114">
        <v>209</v>
      </c>
      <c r="P62" s="114">
        <v>1408</v>
      </c>
      <c r="Q62" s="112">
        <v>0.1261576515</v>
      </c>
      <c r="R62" s="102">
        <v>0.10365515340000001</v>
      </c>
      <c r="S62" s="102">
        <v>0.15354521709999999</v>
      </c>
      <c r="T62" s="102">
        <v>2.5865762999999999E-6</v>
      </c>
      <c r="U62" s="103">
        <v>0.1484375</v>
      </c>
      <c r="V62" s="102">
        <v>0.12961784279999999</v>
      </c>
      <c r="W62" s="102">
        <v>0.16998964750000001</v>
      </c>
      <c r="X62" s="102">
        <v>1.6019746376999999</v>
      </c>
      <c r="Y62" s="102">
        <v>1.3162334973000001</v>
      </c>
      <c r="Z62" s="102">
        <v>1.9497473244000001</v>
      </c>
      <c r="AA62" s="114">
        <v>149</v>
      </c>
      <c r="AB62" s="114">
        <v>1238</v>
      </c>
      <c r="AC62" s="112">
        <v>0.10701783469999999</v>
      </c>
      <c r="AD62" s="102">
        <v>8.6367185099999993E-2</v>
      </c>
      <c r="AE62" s="102">
        <v>0.13260611580000001</v>
      </c>
      <c r="AF62" s="102">
        <v>3.4512971999999999E-3</v>
      </c>
      <c r="AG62" s="103">
        <v>0.12035541199999999</v>
      </c>
      <c r="AH62" s="102">
        <v>0.1025020323</v>
      </c>
      <c r="AI62" s="102">
        <v>0.14131841940000001</v>
      </c>
      <c r="AJ62" s="102">
        <v>1.3769628066999999</v>
      </c>
      <c r="AK62" s="102">
        <v>1.1112577818</v>
      </c>
      <c r="AL62" s="102">
        <v>1.7061986896000001</v>
      </c>
      <c r="AM62" s="102">
        <v>0.21047171349999999</v>
      </c>
      <c r="AN62" s="102">
        <v>0.84828651649999998</v>
      </c>
      <c r="AO62" s="102">
        <v>0.65569581470000005</v>
      </c>
      <c r="AP62" s="102">
        <v>1.0974448792</v>
      </c>
      <c r="AQ62" s="102">
        <v>0.43580816610000001</v>
      </c>
      <c r="AR62" s="102">
        <v>1.102040962</v>
      </c>
      <c r="AS62" s="102">
        <v>0.86311350320000002</v>
      </c>
      <c r="AT62" s="102">
        <v>1.4071084248000001</v>
      </c>
      <c r="AU62" s="100">
        <v>1</v>
      </c>
      <c r="AV62" s="100">
        <v>2</v>
      </c>
      <c r="AW62" s="100">
        <v>3</v>
      </c>
      <c r="AX62" s="100" t="s">
        <v>28</v>
      </c>
      <c r="AY62" s="100" t="s">
        <v>28</v>
      </c>
      <c r="AZ62" s="100" t="s">
        <v>28</v>
      </c>
      <c r="BA62" s="100" t="s">
        <v>28</v>
      </c>
      <c r="BB62" s="100" t="s">
        <v>28</v>
      </c>
      <c r="BC62" s="106" t="s">
        <v>233</v>
      </c>
      <c r="BD62" s="107">
        <v>203</v>
      </c>
      <c r="BE62" s="107">
        <v>209</v>
      </c>
      <c r="BF62" s="107">
        <v>149</v>
      </c>
    </row>
    <row r="63" spans="1:93" x14ac:dyDescent="0.3">
      <c r="A63" s="10"/>
      <c r="B63" t="s">
        <v>92</v>
      </c>
      <c r="C63" s="100">
        <v>117</v>
      </c>
      <c r="D63" s="114">
        <v>1261</v>
      </c>
      <c r="E63" s="112">
        <v>7.6954830700000004E-2</v>
      </c>
      <c r="F63" s="102">
        <v>6.1072079100000003E-2</v>
      </c>
      <c r="G63" s="102">
        <v>9.6968140899999999E-2</v>
      </c>
      <c r="H63" s="102">
        <v>0.89637880700000006</v>
      </c>
      <c r="I63" s="103">
        <v>9.2783505200000005E-2</v>
      </c>
      <c r="J63" s="102">
        <v>7.74064525E-2</v>
      </c>
      <c r="K63" s="102">
        <v>0.1112152611</v>
      </c>
      <c r="L63" s="102">
        <v>1.0154791268000001</v>
      </c>
      <c r="M63" s="102">
        <v>0.80589380769999996</v>
      </c>
      <c r="N63" s="102">
        <v>1.2795703937</v>
      </c>
      <c r="O63" s="114">
        <v>104</v>
      </c>
      <c r="P63" s="114">
        <v>1169</v>
      </c>
      <c r="Q63" s="112">
        <v>8.0474454400000006E-2</v>
      </c>
      <c r="R63" s="102">
        <v>6.3411582199999997E-2</v>
      </c>
      <c r="S63" s="102">
        <v>0.1021286268</v>
      </c>
      <c r="T63" s="102">
        <v>0.85870249830000001</v>
      </c>
      <c r="U63" s="103">
        <v>8.8964927299999996E-2</v>
      </c>
      <c r="V63" s="102">
        <v>7.3409395799999999E-2</v>
      </c>
      <c r="W63" s="102">
        <v>0.1078166929</v>
      </c>
      <c r="X63" s="102">
        <v>1.0218804282</v>
      </c>
      <c r="Y63" s="102">
        <v>0.80521272509999997</v>
      </c>
      <c r="Z63" s="102">
        <v>1.296849363</v>
      </c>
      <c r="AA63" s="114">
        <v>119</v>
      </c>
      <c r="AB63" s="114">
        <v>1026</v>
      </c>
      <c r="AC63" s="112">
        <v>0.10149951240000001</v>
      </c>
      <c r="AD63" s="102">
        <v>8.0585343099999998E-2</v>
      </c>
      <c r="AE63" s="102">
        <v>0.1278414984</v>
      </c>
      <c r="AF63" s="102">
        <v>2.3361385200000001E-2</v>
      </c>
      <c r="AG63" s="103">
        <v>0.1159844055</v>
      </c>
      <c r="AH63" s="102">
        <v>9.6910332399999993E-2</v>
      </c>
      <c r="AI63" s="102">
        <v>0.13881267329999999</v>
      </c>
      <c r="AJ63" s="102">
        <v>1.3059603925000001</v>
      </c>
      <c r="AK63" s="102">
        <v>1.0368647478999999</v>
      </c>
      <c r="AL63" s="102">
        <v>1.6448939462000001</v>
      </c>
      <c r="AM63" s="102">
        <v>0.13318825470000001</v>
      </c>
      <c r="AN63" s="102">
        <v>1.2612637528999999</v>
      </c>
      <c r="AO63" s="102">
        <v>0.93160774040000005</v>
      </c>
      <c r="AP63" s="102">
        <v>1.7075708856</v>
      </c>
      <c r="AQ63" s="102">
        <v>0.77277031360000004</v>
      </c>
      <c r="AR63" s="102">
        <v>1.0457362281</v>
      </c>
      <c r="AS63" s="102">
        <v>0.77195284539999998</v>
      </c>
      <c r="AT63" s="102">
        <v>1.4166205428</v>
      </c>
      <c r="AU63" s="100" t="s">
        <v>28</v>
      </c>
      <c r="AV63" s="100" t="s">
        <v>28</v>
      </c>
      <c r="AW63" s="100" t="s">
        <v>28</v>
      </c>
      <c r="AX63" s="100" t="s">
        <v>28</v>
      </c>
      <c r="AY63" s="100" t="s">
        <v>28</v>
      </c>
      <c r="AZ63" s="100" t="s">
        <v>28</v>
      </c>
      <c r="BA63" s="100" t="s">
        <v>28</v>
      </c>
      <c r="BB63" s="100" t="s">
        <v>28</v>
      </c>
      <c r="BC63" s="106" t="s">
        <v>28</v>
      </c>
      <c r="BD63" s="107">
        <v>117</v>
      </c>
      <c r="BE63" s="107">
        <v>104</v>
      </c>
      <c r="BF63" s="107">
        <v>119</v>
      </c>
    </row>
    <row r="64" spans="1:93" x14ac:dyDescent="0.3">
      <c r="A64" s="10"/>
      <c r="B64" t="s">
        <v>95</v>
      </c>
      <c r="C64" s="100">
        <v>94</v>
      </c>
      <c r="D64" s="114">
        <v>853</v>
      </c>
      <c r="E64" s="112">
        <v>8.8562476400000006E-2</v>
      </c>
      <c r="F64" s="102">
        <v>6.8958375599999996E-2</v>
      </c>
      <c r="G64" s="102">
        <v>0.1137398055</v>
      </c>
      <c r="H64" s="102">
        <v>0.22214628240000001</v>
      </c>
      <c r="I64" s="103">
        <v>0.1101992966</v>
      </c>
      <c r="J64" s="102">
        <v>9.00293442E-2</v>
      </c>
      <c r="K64" s="102">
        <v>0.1348880754</v>
      </c>
      <c r="L64" s="102">
        <v>1.1686510828000001</v>
      </c>
      <c r="M64" s="102">
        <v>0.90995965300000003</v>
      </c>
      <c r="N64" s="102">
        <v>1.5008856149000001</v>
      </c>
      <c r="O64" s="114">
        <v>80</v>
      </c>
      <c r="P64" s="114">
        <v>770</v>
      </c>
      <c r="Q64" s="112">
        <v>8.56745691E-2</v>
      </c>
      <c r="R64" s="102">
        <v>6.5816869700000002E-2</v>
      </c>
      <c r="S64" s="102">
        <v>0.1115235626</v>
      </c>
      <c r="T64" s="102">
        <v>0.53110500579999997</v>
      </c>
      <c r="U64" s="103">
        <v>0.10389610389999999</v>
      </c>
      <c r="V64" s="102">
        <v>8.3451094300000001E-2</v>
      </c>
      <c r="W64" s="102">
        <v>0.1293500162</v>
      </c>
      <c r="X64" s="102">
        <v>1.0879125059999999</v>
      </c>
      <c r="Y64" s="102">
        <v>0.83575553920000001</v>
      </c>
      <c r="Z64" s="102">
        <v>1.4161481023</v>
      </c>
      <c r="AA64" s="114">
        <v>59</v>
      </c>
      <c r="AB64" s="114">
        <v>602</v>
      </c>
      <c r="AC64" s="112">
        <v>8.4245256800000001E-2</v>
      </c>
      <c r="AD64" s="102">
        <v>6.2760275599999998E-2</v>
      </c>
      <c r="AE64" s="102">
        <v>0.11308527929999999</v>
      </c>
      <c r="AF64" s="102">
        <v>0.59148294639999999</v>
      </c>
      <c r="AG64" s="103">
        <v>9.8006644500000004E-2</v>
      </c>
      <c r="AH64" s="102">
        <v>7.5934391700000006E-2</v>
      </c>
      <c r="AI64" s="102">
        <v>0.1264947562</v>
      </c>
      <c r="AJ64" s="102">
        <v>1.0839556374999999</v>
      </c>
      <c r="AK64" s="102">
        <v>0.80751554599999997</v>
      </c>
      <c r="AL64" s="102">
        <v>1.4550305935000001</v>
      </c>
      <c r="AM64" s="102">
        <v>0.92925653109999995</v>
      </c>
      <c r="AN64" s="102">
        <v>0.98331695959999998</v>
      </c>
      <c r="AO64" s="102">
        <v>0.67825300980000003</v>
      </c>
      <c r="AP64" s="102">
        <v>1.4255922626999999</v>
      </c>
      <c r="AQ64" s="102">
        <v>0.84737032609999996</v>
      </c>
      <c r="AR64" s="102">
        <v>0.96739129879999997</v>
      </c>
      <c r="AS64" s="102">
        <v>0.69022333769999999</v>
      </c>
      <c r="AT64" s="102">
        <v>1.3558595803</v>
      </c>
      <c r="AU64" s="100" t="s">
        <v>28</v>
      </c>
      <c r="AV64" s="100" t="s">
        <v>28</v>
      </c>
      <c r="AW64" s="100" t="s">
        <v>28</v>
      </c>
      <c r="AX64" s="100" t="s">
        <v>28</v>
      </c>
      <c r="AY64" s="100" t="s">
        <v>28</v>
      </c>
      <c r="AZ64" s="100" t="s">
        <v>28</v>
      </c>
      <c r="BA64" s="100" t="s">
        <v>28</v>
      </c>
      <c r="BB64" s="100" t="s">
        <v>28</v>
      </c>
      <c r="BC64" s="106" t="s">
        <v>28</v>
      </c>
      <c r="BD64" s="107">
        <v>94</v>
      </c>
      <c r="BE64" s="107">
        <v>80</v>
      </c>
      <c r="BF64" s="107">
        <v>59</v>
      </c>
    </row>
    <row r="65" spans="1:93" x14ac:dyDescent="0.3">
      <c r="A65" s="10"/>
      <c r="B65" t="s">
        <v>94</v>
      </c>
      <c r="C65" s="100">
        <v>96</v>
      </c>
      <c r="D65" s="114">
        <v>852</v>
      </c>
      <c r="E65" s="112">
        <v>0.10373722119999999</v>
      </c>
      <c r="F65" s="102">
        <v>8.1143975800000004E-2</v>
      </c>
      <c r="G65" s="102">
        <v>0.13262119529999999</v>
      </c>
      <c r="H65" s="102">
        <v>1.22287479E-2</v>
      </c>
      <c r="I65" s="103">
        <v>0.11267605629999999</v>
      </c>
      <c r="J65" s="102">
        <v>9.2247848199999996E-2</v>
      </c>
      <c r="K65" s="102">
        <v>0.13762807390000001</v>
      </c>
      <c r="L65" s="102">
        <v>1.3688936982</v>
      </c>
      <c r="M65" s="102">
        <v>1.0707581698999999</v>
      </c>
      <c r="N65" s="102">
        <v>1.7500403076</v>
      </c>
      <c r="O65" s="114">
        <v>77</v>
      </c>
      <c r="P65" s="114">
        <v>878</v>
      </c>
      <c r="Q65" s="112">
        <v>8.2768414900000004E-2</v>
      </c>
      <c r="R65" s="102">
        <v>6.3575058099999998E-2</v>
      </c>
      <c r="S65" s="102">
        <v>0.1077562602</v>
      </c>
      <c r="T65" s="102">
        <v>0.71167840680000005</v>
      </c>
      <c r="U65" s="103">
        <v>8.7699316599999994E-2</v>
      </c>
      <c r="V65" s="102">
        <v>7.0144365400000006E-2</v>
      </c>
      <c r="W65" s="102">
        <v>0.1096477256</v>
      </c>
      <c r="X65" s="102">
        <v>1.0510095887999999</v>
      </c>
      <c r="Y65" s="102">
        <v>0.80728857460000003</v>
      </c>
      <c r="Z65" s="102">
        <v>1.3683101563</v>
      </c>
      <c r="AA65" s="114">
        <v>59</v>
      </c>
      <c r="AB65" s="114">
        <v>722</v>
      </c>
      <c r="AC65" s="112">
        <v>7.4079440699999999E-2</v>
      </c>
      <c r="AD65" s="102">
        <v>5.5355189300000003E-2</v>
      </c>
      <c r="AE65" s="102">
        <v>9.9137291299999999E-2</v>
      </c>
      <c r="AF65" s="102">
        <v>0.74689814619999995</v>
      </c>
      <c r="AG65" s="103">
        <v>8.1717451499999996E-2</v>
      </c>
      <c r="AH65" s="102">
        <v>6.3313717199999994E-2</v>
      </c>
      <c r="AI65" s="102">
        <v>0.105470697</v>
      </c>
      <c r="AJ65" s="102">
        <v>0.9531554699</v>
      </c>
      <c r="AK65" s="102">
        <v>0.71223676960000004</v>
      </c>
      <c r="AL65" s="102">
        <v>1.2755664809</v>
      </c>
      <c r="AM65" s="102">
        <v>0.55595633450000004</v>
      </c>
      <c r="AN65" s="102">
        <v>0.89502065230000005</v>
      </c>
      <c r="AO65" s="102">
        <v>0.61874762620000001</v>
      </c>
      <c r="AP65" s="102">
        <v>1.2946505718000001</v>
      </c>
      <c r="AQ65" s="102">
        <v>0.18575348110000001</v>
      </c>
      <c r="AR65" s="102">
        <v>0.7978661266</v>
      </c>
      <c r="AS65" s="102">
        <v>0.57104573510000001</v>
      </c>
      <c r="AT65" s="102">
        <v>1.1147799848</v>
      </c>
      <c r="AU65" s="100" t="s">
        <v>28</v>
      </c>
      <c r="AV65" s="100" t="s">
        <v>28</v>
      </c>
      <c r="AW65" s="100" t="s">
        <v>28</v>
      </c>
      <c r="AX65" s="100" t="s">
        <v>28</v>
      </c>
      <c r="AY65" s="100" t="s">
        <v>28</v>
      </c>
      <c r="AZ65" s="100" t="s">
        <v>28</v>
      </c>
      <c r="BA65" s="100" t="s">
        <v>28</v>
      </c>
      <c r="BB65" s="100" t="s">
        <v>28</v>
      </c>
      <c r="BC65" s="106" t="s">
        <v>28</v>
      </c>
      <c r="BD65" s="107">
        <v>96</v>
      </c>
      <c r="BE65" s="107">
        <v>77</v>
      </c>
      <c r="BF65" s="107">
        <v>59</v>
      </c>
    </row>
    <row r="66" spans="1:93" x14ac:dyDescent="0.3">
      <c r="A66" s="10"/>
      <c r="B66" t="s">
        <v>93</v>
      </c>
      <c r="C66" s="100">
        <v>197</v>
      </c>
      <c r="D66" s="114">
        <v>1324</v>
      </c>
      <c r="E66" s="112">
        <v>0.1333088124</v>
      </c>
      <c r="F66" s="102">
        <v>0.1095277018</v>
      </c>
      <c r="G66" s="102">
        <v>0.16225337670000001</v>
      </c>
      <c r="H66" s="102">
        <v>1.7618941000000002E-8</v>
      </c>
      <c r="I66" s="103">
        <v>0.14879154080000001</v>
      </c>
      <c r="J66" s="102">
        <v>0.1293995131</v>
      </c>
      <c r="K66" s="102">
        <v>0.17108969020000001</v>
      </c>
      <c r="L66" s="102">
        <v>1.7591139519000001</v>
      </c>
      <c r="M66" s="102">
        <v>1.4453036142</v>
      </c>
      <c r="N66" s="102">
        <v>2.1410600965</v>
      </c>
      <c r="O66" s="114">
        <v>134</v>
      </c>
      <c r="P66" s="114">
        <v>1052</v>
      </c>
      <c r="Q66" s="112">
        <v>0.11038360379999999</v>
      </c>
      <c r="R66" s="102">
        <v>8.8445053600000004E-2</v>
      </c>
      <c r="S66" s="102">
        <v>0.13776395050000001</v>
      </c>
      <c r="T66" s="102">
        <v>2.8192114E-3</v>
      </c>
      <c r="U66" s="103">
        <v>0.12737642590000001</v>
      </c>
      <c r="V66" s="102">
        <v>0.1075366356</v>
      </c>
      <c r="W66" s="102">
        <v>0.15087652479999999</v>
      </c>
      <c r="X66" s="102">
        <v>1.4016726816</v>
      </c>
      <c r="Y66" s="102">
        <v>1.1230926623999999</v>
      </c>
      <c r="Z66" s="102">
        <v>1.7493537018</v>
      </c>
      <c r="AA66" s="114">
        <v>81</v>
      </c>
      <c r="AB66" s="114">
        <v>769</v>
      </c>
      <c r="AC66" s="112">
        <v>9.5900546399999995E-2</v>
      </c>
      <c r="AD66" s="102">
        <v>7.3896034900000004E-2</v>
      </c>
      <c r="AE66" s="102">
        <v>0.12445748700000001</v>
      </c>
      <c r="AF66" s="102">
        <v>0.113978307</v>
      </c>
      <c r="AG66" s="103">
        <v>0.1053315995</v>
      </c>
      <c r="AH66" s="102">
        <v>8.4718982200000001E-2</v>
      </c>
      <c r="AI66" s="102">
        <v>0.13095938539999999</v>
      </c>
      <c r="AJ66" s="102">
        <v>1.2339203639</v>
      </c>
      <c r="AK66" s="102">
        <v>0.9507956487</v>
      </c>
      <c r="AL66" s="102">
        <v>1.601353</v>
      </c>
      <c r="AM66" s="102">
        <v>0.3804852373</v>
      </c>
      <c r="AN66" s="102">
        <v>0.86879339980000003</v>
      </c>
      <c r="AO66" s="102">
        <v>0.63446029100000001</v>
      </c>
      <c r="AP66" s="102">
        <v>1.1896756695999999</v>
      </c>
      <c r="AQ66" s="102">
        <v>0.16099719849999999</v>
      </c>
      <c r="AR66" s="102">
        <v>0.82802930900000005</v>
      </c>
      <c r="AS66" s="102">
        <v>0.63599405440000001</v>
      </c>
      <c r="AT66" s="102">
        <v>1.0780486574999999</v>
      </c>
      <c r="AU66" s="100">
        <v>1</v>
      </c>
      <c r="AV66" s="100">
        <v>2</v>
      </c>
      <c r="AW66" s="100" t="s">
        <v>28</v>
      </c>
      <c r="AX66" s="100" t="s">
        <v>28</v>
      </c>
      <c r="AY66" s="100" t="s">
        <v>28</v>
      </c>
      <c r="AZ66" s="100" t="s">
        <v>28</v>
      </c>
      <c r="BA66" s="100" t="s">
        <v>28</v>
      </c>
      <c r="BB66" s="100" t="s">
        <v>28</v>
      </c>
      <c r="BC66" s="106" t="s">
        <v>181</v>
      </c>
      <c r="BD66" s="107">
        <v>197</v>
      </c>
      <c r="BE66" s="107">
        <v>134</v>
      </c>
      <c r="BF66" s="107">
        <v>81</v>
      </c>
      <c r="BQ66" s="52"/>
      <c r="CC66" s="4"/>
      <c r="CO66" s="4"/>
    </row>
    <row r="67" spans="1:93" x14ac:dyDescent="0.3">
      <c r="A67" s="10"/>
      <c r="B67" t="s">
        <v>133</v>
      </c>
      <c r="C67" s="100">
        <v>157</v>
      </c>
      <c r="D67" s="114">
        <v>1434</v>
      </c>
      <c r="E67" s="112">
        <v>0.10326117880000001</v>
      </c>
      <c r="F67" s="102">
        <v>8.3733478099999994E-2</v>
      </c>
      <c r="G67" s="102">
        <v>0.12734298499999999</v>
      </c>
      <c r="H67" s="102">
        <v>3.8168973999999998E-3</v>
      </c>
      <c r="I67" s="103">
        <v>0.1094839609</v>
      </c>
      <c r="J67" s="102">
        <v>9.36304741E-2</v>
      </c>
      <c r="K67" s="102">
        <v>0.12802175599999999</v>
      </c>
      <c r="L67" s="102">
        <v>1.3626119459999999</v>
      </c>
      <c r="M67" s="102">
        <v>1.1049286755000001</v>
      </c>
      <c r="N67" s="102">
        <v>1.6803901976</v>
      </c>
      <c r="O67" s="114">
        <v>104</v>
      </c>
      <c r="P67" s="114">
        <v>1170</v>
      </c>
      <c r="Q67" s="112">
        <v>8.2963019999999998E-2</v>
      </c>
      <c r="R67" s="102">
        <v>6.5390325999999999E-2</v>
      </c>
      <c r="S67" s="102">
        <v>0.10525811860000001</v>
      </c>
      <c r="T67" s="102">
        <v>0.66791529120000004</v>
      </c>
      <c r="U67" s="103">
        <v>8.8888888900000004E-2</v>
      </c>
      <c r="V67" s="102">
        <v>7.3346652700000001E-2</v>
      </c>
      <c r="W67" s="102">
        <v>0.1077245419</v>
      </c>
      <c r="X67" s="102">
        <v>1.0534807229000001</v>
      </c>
      <c r="Y67" s="102">
        <v>0.83033920260000005</v>
      </c>
      <c r="Z67" s="102">
        <v>1.3365882642</v>
      </c>
      <c r="AA67" s="114">
        <v>87</v>
      </c>
      <c r="AB67" s="114">
        <v>949</v>
      </c>
      <c r="AC67" s="112">
        <v>8.8773434400000004E-2</v>
      </c>
      <c r="AD67" s="102">
        <v>6.8950662699999998E-2</v>
      </c>
      <c r="AE67" s="102">
        <v>0.1142950968</v>
      </c>
      <c r="AF67" s="102">
        <v>0.30237231489999999</v>
      </c>
      <c r="AG67" s="103">
        <v>9.1675447800000004E-2</v>
      </c>
      <c r="AH67" s="102">
        <v>7.4300999500000006E-2</v>
      </c>
      <c r="AI67" s="102">
        <v>0.1131127145</v>
      </c>
      <c r="AJ67" s="102">
        <v>1.1422181897999999</v>
      </c>
      <c r="AK67" s="102">
        <v>0.88716519279999995</v>
      </c>
      <c r="AL67" s="102">
        <v>1.470596912</v>
      </c>
      <c r="AM67" s="102">
        <v>0.67828828389999996</v>
      </c>
      <c r="AN67" s="102">
        <v>1.0700361973000001</v>
      </c>
      <c r="AO67" s="102">
        <v>0.77712039970000002</v>
      </c>
      <c r="AP67" s="102">
        <v>1.4733591656</v>
      </c>
      <c r="AQ67" s="102">
        <v>0.1353888275</v>
      </c>
      <c r="AR67" s="102">
        <v>0.80342894590000002</v>
      </c>
      <c r="AS67" s="102">
        <v>0.60281064750000002</v>
      </c>
      <c r="AT67" s="102">
        <v>1.0708139839999999</v>
      </c>
      <c r="AU67" s="100">
        <v>1</v>
      </c>
      <c r="AV67" s="100" t="s">
        <v>28</v>
      </c>
      <c r="AW67" s="100" t="s">
        <v>28</v>
      </c>
      <c r="AX67" s="100" t="s">
        <v>28</v>
      </c>
      <c r="AY67" s="100" t="s">
        <v>28</v>
      </c>
      <c r="AZ67" s="100" t="s">
        <v>28</v>
      </c>
      <c r="BA67" s="100" t="s">
        <v>28</v>
      </c>
      <c r="BB67" s="100" t="s">
        <v>28</v>
      </c>
      <c r="BC67" s="106">
        <v>-1</v>
      </c>
      <c r="BD67" s="107">
        <v>157</v>
      </c>
      <c r="BE67" s="107">
        <v>104</v>
      </c>
      <c r="BF67" s="107">
        <v>87</v>
      </c>
      <c r="BQ67" s="52"/>
    </row>
    <row r="68" spans="1:93" x14ac:dyDescent="0.3">
      <c r="A68" s="10"/>
      <c r="B68" t="s">
        <v>96</v>
      </c>
      <c r="C68" s="100">
        <v>87</v>
      </c>
      <c r="D68" s="114">
        <v>1250</v>
      </c>
      <c r="E68" s="112">
        <v>6.7299054499999997E-2</v>
      </c>
      <c r="F68" s="102">
        <v>5.2352412700000003E-2</v>
      </c>
      <c r="G68" s="102">
        <v>8.65129704E-2</v>
      </c>
      <c r="H68" s="102">
        <v>0.3542228503</v>
      </c>
      <c r="I68" s="103">
        <v>6.9599999999999995E-2</v>
      </c>
      <c r="J68" s="102">
        <v>5.6409318799999997E-2</v>
      </c>
      <c r="K68" s="102">
        <v>8.5875172799999996E-2</v>
      </c>
      <c r="L68" s="102">
        <v>0.88806361369999998</v>
      </c>
      <c r="M68" s="102">
        <v>0.69083099619999999</v>
      </c>
      <c r="N68" s="102">
        <v>1.1416062487</v>
      </c>
      <c r="O68" s="114">
        <v>135</v>
      </c>
      <c r="P68" s="114">
        <v>1389</v>
      </c>
      <c r="Q68" s="112">
        <v>9.4815465200000004E-2</v>
      </c>
      <c r="R68" s="102">
        <v>7.6312827599999994E-2</v>
      </c>
      <c r="S68" s="102">
        <v>0.1178042108</v>
      </c>
      <c r="T68" s="102">
        <v>9.3740957299999997E-2</v>
      </c>
      <c r="U68" s="103">
        <v>9.7192224600000002E-2</v>
      </c>
      <c r="V68" s="102">
        <v>8.2105407000000005E-2</v>
      </c>
      <c r="W68" s="102">
        <v>0.1150512356</v>
      </c>
      <c r="X68" s="102">
        <v>1.2039853995000001</v>
      </c>
      <c r="Y68" s="102">
        <v>0.96903527389999999</v>
      </c>
      <c r="Z68" s="102">
        <v>1.4959010072000001</v>
      </c>
      <c r="AA68" s="114">
        <v>111</v>
      </c>
      <c r="AB68" s="114">
        <v>1226</v>
      </c>
      <c r="AC68" s="112">
        <v>8.5388889100000004E-2</v>
      </c>
      <c r="AD68" s="102">
        <v>6.7671523600000005E-2</v>
      </c>
      <c r="AE68" s="102">
        <v>0.1077449124</v>
      </c>
      <c r="AF68" s="102">
        <v>0.42772417899999998</v>
      </c>
      <c r="AG68" s="103">
        <v>9.0538336100000005E-2</v>
      </c>
      <c r="AH68" s="102">
        <v>7.5169218199999999E-2</v>
      </c>
      <c r="AI68" s="102">
        <v>0.1090498277</v>
      </c>
      <c r="AJ68" s="102">
        <v>1.0986703731</v>
      </c>
      <c r="AK68" s="102">
        <v>0.87070693720000003</v>
      </c>
      <c r="AL68" s="102">
        <v>1.3863178725</v>
      </c>
      <c r="AM68" s="102">
        <v>0.47627027859999999</v>
      </c>
      <c r="AN68" s="102">
        <v>0.90057976260000006</v>
      </c>
      <c r="AO68" s="102">
        <v>0.6751308439</v>
      </c>
      <c r="AP68" s="102">
        <v>1.2013136655000001</v>
      </c>
      <c r="AQ68" s="102">
        <v>2.69023184E-2</v>
      </c>
      <c r="AR68" s="102">
        <v>1.4088677161000001</v>
      </c>
      <c r="AS68" s="102">
        <v>1.0399630045999999</v>
      </c>
      <c r="AT68" s="102">
        <v>1.9086335117</v>
      </c>
      <c r="AU68" s="100" t="s">
        <v>28</v>
      </c>
      <c r="AV68" s="100" t="s">
        <v>28</v>
      </c>
      <c r="AW68" s="100" t="s">
        <v>28</v>
      </c>
      <c r="AX68" s="100" t="s">
        <v>28</v>
      </c>
      <c r="AY68" s="100" t="s">
        <v>28</v>
      </c>
      <c r="AZ68" s="100" t="s">
        <v>28</v>
      </c>
      <c r="BA68" s="100" t="s">
        <v>28</v>
      </c>
      <c r="BB68" s="100" t="s">
        <v>28</v>
      </c>
      <c r="BC68" s="106" t="s">
        <v>28</v>
      </c>
      <c r="BD68" s="107">
        <v>87</v>
      </c>
      <c r="BE68" s="107">
        <v>135</v>
      </c>
      <c r="BF68" s="107">
        <v>111</v>
      </c>
    </row>
    <row r="69" spans="1:93" s="3" customFormat="1" x14ac:dyDescent="0.3">
      <c r="A69" s="10"/>
      <c r="B69" s="3" t="s">
        <v>185</v>
      </c>
      <c r="C69" s="110">
        <v>70</v>
      </c>
      <c r="D69" s="113">
        <v>788</v>
      </c>
      <c r="E69" s="109">
        <v>8.3679473700000007E-2</v>
      </c>
      <c r="F69" s="108">
        <v>6.3691299500000007E-2</v>
      </c>
      <c r="G69" s="108">
        <v>0.1099405158</v>
      </c>
      <c r="H69" s="108">
        <v>0.47654445400000001</v>
      </c>
      <c r="I69" s="111">
        <v>8.8832487299999999E-2</v>
      </c>
      <c r="J69" s="108">
        <v>7.0280327899999995E-2</v>
      </c>
      <c r="K69" s="108">
        <v>0.1122819293</v>
      </c>
      <c r="L69" s="108">
        <v>1.1042160462999999</v>
      </c>
      <c r="M69" s="108">
        <v>0.84045646839999999</v>
      </c>
      <c r="N69" s="108">
        <v>1.4507510179000001</v>
      </c>
      <c r="O69" s="113">
        <v>73</v>
      </c>
      <c r="P69" s="113">
        <v>722</v>
      </c>
      <c r="Q69" s="109">
        <v>9.0719298599999998E-2</v>
      </c>
      <c r="R69" s="108">
        <v>6.9242777199999994E-2</v>
      </c>
      <c r="S69" s="108">
        <v>0.1188570342</v>
      </c>
      <c r="T69" s="108">
        <v>0.3046991617</v>
      </c>
      <c r="U69" s="111">
        <v>0.1011080332</v>
      </c>
      <c r="V69" s="108">
        <v>8.0382231299999995E-2</v>
      </c>
      <c r="W69" s="108">
        <v>0.1271777882</v>
      </c>
      <c r="X69" s="108">
        <v>1.1519714718</v>
      </c>
      <c r="Y69" s="108">
        <v>0.87925838450000005</v>
      </c>
      <c r="Z69" s="108">
        <v>1.5092699656999999</v>
      </c>
      <c r="AA69" s="113">
        <v>40</v>
      </c>
      <c r="AB69" s="113">
        <v>530</v>
      </c>
      <c r="AC69" s="109">
        <v>6.8865669399999996E-2</v>
      </c>
      <c r="AD69" s="108">
        <v>4.88608731E-2</v>
      </c>
      <c r="AE69" s="108">
        <v>9.7060902199999993E-2</v>
      </c>
      <c r="AF69" s="108">
        <v>0.48968570649999998</v>
      </c>
      <c r="AG69" s="111">
        <v>7.5471698099999998E-2</v>
      </c>
      <c r="AH69" s="108">
        <v>5.5360160499999998E-2</v>
      </c>
      <c r="AI69" s="108">
        <v>0.10288946359999999</v>
      </c>
      <c r="AJ69" s="108">
        <v>0.88607161310000004</v>
      </c>
      <c r="AK69" s="108">
        <v>0.62867656670000005</v>
      </c>
      <c r="AL69" s="108">
        <v>1.2488502753999999</v>
      </c>
      <c r="AM69" s="108">
        <v>0.193418811</v>
      </c>
      <c r="AN69" s="108">
        <v>0.75910716339999995</v>
      </c>
      <c r="AO69" s="108">
        <v>0.50108807690000001</v>
      </c>
      <c r="AP69" s="108">
        <v>1.1499848271999999</v>
      </c>
      <c r="AQ69" s="108">
        <v>0.65985957500000003</v>
      </c>
      <c r="AR69" s="108">
        <v>1.0841284550000001</v>
      </c>
      <c r="AS69" s="108">
        <v>0.75657651940000004</v>
      </c>
      <c r="AT69" s="108">
        <v>1.5534905946999999</v>
      </c>
      <c r="AU69" s="110" t="s">
        <v>28</v>
      </c>
      <c r="AV69" s="110" t="s">
        <v>28</v>
      </c>
      <c r="AW69" s="110" t="s">
        <v>28</v>
      </c>
      <c r="AX69" s="110" t="s">
        <v>28</v>
      </c>
      <c r="AY69" s="110" t="s">
        <v>28</v>
      </c>
      <c r="AZ69" s="110" t="s">
        <v>28</v>
      </c>
      <c r="BA69" s="110" t="s">
        <v>28</v>
      </c>
      <c r="BB69" s="110" t="s">
        <v>28</v>
      </c>
      <c r="BC69" s="104" t="s">
        <v>28</v>
      </c>
      <c r="BD69" s="105">
        <v>70</v>
      </c>
      <c r="BE69" s="105">
        <v>73</v>
      </c>
      <c r="BF69" s="105">
        <v>40</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0">
        <v>20</v>
      </c>
      <c r="D70" s="114">
        <v>182</v>
      </c>
      <c r="E70" s="112">
        <v>0.1226463606</v>
      </c>
      <c r="F70" s="102">
        <v>7.7225534200000001E-2</v>
      </c>
      <c r="G70" s="102">
        <v>0.19478181550000001</v>
      </c>
      <c r="H70" s="102">
        <v>4.1357664600000003E-2</v>
      </c>
      <c r="I70" s="103">
        <v>0.1098901099</v>
      </c>
      <c r="J70" s="102">
        <v>7.0896395700000003E-2</v>
      </c>
      <c r="K70" s="102">
        <v>0.17033075010000001</v>
      </c>
      <c r="L70" s="102">
        <v>1.6184145681</v>
      </c>
      <c r="M70" s="102">
        <v>1.0190512710999999</v>
      </c>
      <c r="N70" s="102">
        <v>2.5702982652999999</v>
      </c>
      <c r="O70" s="114">
        <v>26</v>
      </c>
      <c r="P70" s="114">
        <v>176</v>
      </c>
      <c r="Q70" s="112">
        <v>0.15303843680000001</v>
      </c>
      <c r="R70" s="102">
        <v>0.1009153292</v>
      </c>
      <c r="S70" s="102">
        <v>0.23208330529999999</v>
      </c>
      <c r="T70" s="102">
        <v>1.7648112000000001E-3</v>
      </c>
      <c r="U70" s="103">
        <v>0.1477272727</v>
      </c>
      <c r="V70" s="102">
        <v>0.1005834026</v>
      </c>
      <c r="W70" s="102">
        <v>0.21696767589999999</v>
      </c>
      <c r="X70" s="102">
        <v>1.9433121298</v>
      </c>
      <c r="Y70" s="102">
        <v>1.2814426713</v>
      </c>
      <c r="Z70" s="102">
        <v>2.9470393942999999</v>
      </c>
      <c r="AA70" s="114" t="s">
        <v>28</v>
      </c>
      <c r="AB70" s="114" t="s">
        <v>28</v>
      </c>
      <c r="AC70" s="112" t="s">
        <v>28</v>
      </c>
      <c r="AD70" s="102" t="s">
        <v>28</v>
      </c>
      <c r="AE70" s="102" t="s">
        <v>28</v>
      </c>
      <c r="AF70" s="102" t="s">
        <v>28</v>
      </c>
      <c r="AG70" s="103" t="s">
        <v>28</v>
      </c>
      <c r="AH70" s="102" t="s">
        <v>28</v>
      </c>
      <c r="AI70" s="102" t="s">
        <v>28</v>
      </c>
      <c r="AJ70" s="102" t="s">
        <v>28</v>
      </c>
      <c r="AK70" s="102" t="s">
        <v>28</v>
      </c>
      <c r="AL70" s="102" t="s">
        <v>28</v>
      </c>
      <c r="AM70" s="102">
        <v>1.6693726499999999E-2</v>
      </c>
      <c r="AN70" s="102">
        <v>0.27116066379999998</v>
      </c>
      <c r="AO70" s="102">
        <v>9.3130298299999997E-2</v>
      </c>
      <c r="AP70" s="102">
        <v>0.78951863069999995</v>
      </c>
      <c r="AQ70" s="102">
        <v>0.4751460663</v>
      </c>
      <c r="AR70" s="102">
        <v>1.2478025125000001</v>
      </c>
      <c r="AS70" s="102">
        <v>0.67962506379999998</v>
      </c>
      <c r="AT70" s="102">
        <v>2.2909854169999999</v>
      </c>
      <c r="AU70" s="100" t="s">
        <v>28</v>
      </c>
      <c r="AV70" s="100">
        <v>2</v>
      </c>
      <c r="AW70" s="100" t="s">
        <v>28</v>
      </c>
      <c r="AX70" s="100" t="s">
        <v>28</v>
      </c>
      <c r="AY70" s="100" t="s">
        <v>28</v>
      </c>
      <c r="AZ70" s="100" t="s">
        <v>28</v>
      </c>
      <c r="BA70" s="100" t="s">
        <v>28</v>
      </c>
      <c r="BB70" s="100" t="s">
        <v>436</v>
      </c>
      <c r="BC70" s="106" t="s">
        <v>437</v>
      </c>
      <c r="BD70" s="107">
        <v>20</v>
      </c>
      <c r="BE70" s="107">
        <v>26</v>
      </c>
      <c r="BF70" s="107" t="s">
        <v>28</v>
      </c>
    </row>
    <row r="71" spans="1:93" x14ac:dyDescent="0.3">
      <c r="A71" s="10"/>
      <c r="B71" t="s">
        <v>186</v>
      </c>
      <c r="C71" s="100">
        <v>99</v>
      </c>
      <c r="D71" s="114">
        <v>1464</v>
      </c>
      <c r="E71" s="112">
        <v>7.4950571100000002E-2</v>
      </c>
      <c r="F71" s="102">
        <v>5.87241898E-2</v>
      </c>
      <c r="G71" s="102">
        <v>9.5660546799999996E-2</v>
      </c>
      <c r="H71" s="102">
        <v>0.92939801769999997</v>
      </c>
      <c r="I71" s="103">
        <v>6.7622950799999998E-2</v>
      </c>
      <c r="J71" s="102">
        <v>5.5532233899999998E-2</v>
      </c>
      <c r="K71" s="102">
        <v>8.2346110700000003E-2</v>
      </c>
      <c r="L71" s="102">
        <v>0.98903135480000004</v>
      </c>
      <c r="M71" s="102">
        <v>0.77491157359999996</v>
      </c>
      <c r="N71" s="102">
        <v>1.2623156682000001</v>
      </c>
      <c r="O71" s="114">
        <v>95</v>
      </c>
      <c r="P71" s="114">
        <v>1374</v>
      </c>
      <c r="Q71" s="112">
        <v>7.7735835099999998E-2</v>
      </c>
      <c r="R71" s="102">
        <v>6.0644085899999998E-2</v>
      </c>
      <c r="S71" s="102">
        <v>9.9644672099999998E-2</v>
      </c>
      <c r="T71" s="102">
        <v>0.91839773000000002</v>
      </c>
      <c r="U71" s="103">
        <v>6.9141193599999998E-2</v>
      </c>
      <c r="V71" s="102">
        <v>5.6546461999999999E-2</v>
      </c>
      <c r="W71" s="102">
        <v>8.4541180600000002E-2</v>
      </c>
      <c r="X71" s="102">
        <v>0.98710490200000001</v>
      </c>
      <c r="Y71" s="102">
        <v>0.77007051370000001</v>
      </c>
      <c r="Z71" s="102">
        <v>1.2653076183</v>
      </c>
      <c r="AA71" s="114">
        <v>88</v>
      </c>
      <c r="AB71" s="114">
        <v>1171</v>
      </c>
      <c r="AC71" s="112">
        <v>8.1866128900000001E-2</v>
      </c>
      <c r="AD71" s="102">
        <v>6.3560973100000001E-2</v>
      </c>
      <c r="AE71" s="102">
        <v>0.10544305299999999</v>
      </c>
      <c r="AF71" s="102">
        <v>0.6873380899</v>
      </c>
      <c r="AG71" s="103">
        <v>7.5149444900000001E-2</v>
      </c>
      <c r="AH71" s="102">
        <v>6.0979995500000002E-2</v>
      </c>
      <c r="AI71" s="102">
        <v>9.2611339700000003E-2</v>
      </c>
      <c r="AJ71" s="102">
        <v>1.0533441916999999</v>
      </c>
      <c r="AK71" s="102">
        <v>0.81781785439999999</v>
      </c>
      <c r="AL71" s="102">
        <v>1.3567006152000001</v>
      </c>
      <c r="AM71" s="102">
        <v>0.75693915590000005</v>
      </c>
      <c r="AN71" s="102">
        <v>1.05313243</v>
      </c>
      <c r="AO71" s="102">
        <v>0.75876397900000003</v>
      </c>
      <c r="AP71" s="102">
        <v>1.4617034359000001</v>
      </c>
      <c r="AQ71" s="102">
        <v>0.82372962770000002</v>
      </c>
      <c r="AR71" s="102">
        <v>1.0371613443000001</v>
      </c>
      <c r="AS71" s="102">
        <v>0.75234293320000001</v>
      </c>
      <c r="AT71" s="102">
        <v>1.4298049555000001</v>
      </c>
      <c r="AU71" s="100" t="s">
        <v>28</v>
      </c>
      <c r="AV71" s="100" t="s">
        <v>28</v>
      </c>
      <c r="AW71" s="100" t="s">
        <v>28</v>
      </c>
      <c r="AX71" s="100" t="s">
        <v>28</v>
      </c>
      <c r="AY71" s="100" t="s">
        <v>28</v>
      </c>
      <c r="AZ71" s="100" t="s">
        <v>28</v>
      </c>
      <c r="BA71" s="100" t="s">
        <v>28</v>
      </c>
      <c r="BB71" s="100" t="s">
        <v>28</v>
      </c>
      <c r="BC71" s="106" t="s">
        <v>28</v>
      </c>
      <c r="BD71" s="107">
        <v>99</v>
      </c>
      <c r="BE71" s="107">
        <v>95</v>
      </c>
      <c r="BF71" s="107">
        <v>88</v>
      </c>
    </row>
    <row r="72" spans="1:93" x14ac:dyDescent="0.3">
      <c r="A72" s="10"/>
      <c r="B72" t="s">
        <v>187</v>
      </c>
      <c r="C72" s="100">
        <v>133</v>
      </c>
      <c r="D72" s="114">
        <v>1474</v>
      </c>
      <c r="E72" s="112">
        <v>9.2015672600000001E-2</v>
      </c>
      <c r="F72" s="102">
        <v>7.3887960700000005E-2</v>
      </c>
      <c r="G72" s="102">
        <v>0.1145908471</v>
      </c>
      <c r="H72" s="102">
        <v>8.2937977699999998E-2</v>
      </c>
      <c r="I72" s="103">
        <v>9.0230664899999993E-2</v>
      </c>
      <c r="J72" s="102">
        <v>7.6128210799999999E-2</v>
      </c>
      <c r="K72" s="102">
        <v>0.1069455435</v>
      </c>
      <c r="L72" s="102">
        <v>1.2142187051</v>
      </c>
      <c r="M72" s="102">
        <v>0.9750093809</v>
      </c>
      <c r="N72" s="102">
        <v>1.5121157730999999</v>
      </c>
      <c r="O72" s="114">
        <v>93</v>
      </c>
      <c r="P72" s="114">
        <v>1202</v>
      </c>
      <c r="Q72" s="112">
        <v>7.6420382800000006E-2</v>
      </c>
      <c r="R72" s="102">
        <v>5.9677726399999999E-2</v>
      </c>
      <c r="S72" s="102">
        <v>9.7860211200000005E-2</v>
      </c>
      <c r="T72" s="102">
        <v>0.81177558500000002</v>
      </c>
      <c r="U72" s="103">
        <v>7.7371048299999995E-2</v>
      </c>
      <c r="V72" s="102">
        <v>6.3141223400000002E-2</v>
      </c>
      <c r="W72" s="102">
        <v>9.4807778199999998E-2</v>
      </c>
      <c r="X72" s="102">
        <v>0.97040103079999995</v>
      </c>
      <c r="Y72" s="102">
        <v>0.75779949099999999</v>
      </c>
      <c r="Z72" s="102">
        <v>1.2426481829</v>
      </c>
      <c r="AA72" s="114">
        <v>75</v>
      </c>
      <c r="AB72" s="114">
        <v>1014</v>
      </c>
      <c r="AC72" s="112">
        <v>7.2532116899999999E-2</v>
      </c>
      <c r="AD72" s="102">
        <v>5.5549867699999998E-2</v>
      </c>
      <c r="AE72" s="102">
        <v>9.4706039800000003E-2</v>
      </c>
      <c r="AF72" s="102">
        <v>0.61172257839999999</v>
      </c>
      <c r="AG72" s="103">
        <v>7.3964497000000004E-2</v>
      </c>
      <c r="AH72" s="102">
        <v>5.8984108600000001E-2</v>
      </c>
      <c r="AI72" s="102">
        <v>9.2749504100000005E-2</v>
      </c>
      <c r="AJ72" s="102">
        <v>0.93324657070000006</v>
      </c>
      <c r="AK72" s="102">
        <v>0.71474163069999996</v>
      </c>
      <c r="AL72" s="102">
        <v>1.218551046</v>
      </c>
      <c r="AM72" s="102">
        <v>0.76189123989999996</v>
      </c>
      <c r="AN72" s="102">
        <v>0.94912004149999996</v>
      </c>
      <c r="AO72" s="102">
        <v>0.67705110820000003</v>
      </c>
      <c r="AP72" s="102">
        <v>1.3305182464</v>
      </c>
      <c r="AQ72" s="102">
        <v>0.22823643939999999</v>
      </c>
      <c r="AR72" s="102">
        <v>0.83051485270000003</v>
      </c>
      <c r="AS72" s="102">
        <v>0.61398039410000005</v>
      </c>
      <c r="AT72" s="102">
        <v>1.1234152217</v>
      </c>
      <c r="AU72" s="100" t="s">
        <v>28</v>
      </c>
      <c r="AV72" s="100" t="s">
        <v>28</v>
      </c>
      <c r="AW72" s="100" t="s">
        <v>28</v>
      </c>
      <c r="AX72" s="100" t="s">
        <v>28</v>
      </c>
      <c r="AY72" s="100" t="s">
        <v>28</v>
      </c>
      <c r="AZ72" s="100" t="s">
        <v>28</v>
      </c>
      <c r="BA72" s="100" t="s">
        <v>28</v>
      </c>
      <c r="BB72" s="100" t="s">
        <v>28</v>
      </c>
      <c r="BC72" s="106" t="s">
        <v>28</v>
      </c>
      <c r="BD72" s="107">
        <v>133</v>
      </c>
      <c r="BE72" s="107">
        <v>93</v>
      </c>
      <c r="BF72" s="107">
        <v>75</v>
      </c>
    </row>
    <row r="73" spans="1:93" x14ac:dyDescent="0.3">
      <c r="A73" s="10"/>
      <c r="B73" t="s">
        <v>189</v>
      </c>
      <c r="C73" s="100">
        <v>12</v>
      </c>
      <c r="D73" s="114">
        <v>179</v>
      </c>
      <c r="E73" s="112">
        <v>7.9060425599999998E-2</v>
      </c>
      <c r="F73" s="102">
        <v>4.3956941300000003E-2</v>
      </c>
      <c r="G73" s="102">
        <v>0.14219713</v>
      </c>
      <c r="H73" s="102">
        <v>0.88753923479999997</v>
      </c>
      <c r="I73" s="103">
        <v>6.7039106099999995E-2</v>
      </c>
      <c r="J73" s="102">
        <v>3.8072158100000003E-2</v>
      </c>
      <c r="K73" s="102">
        <v>0.1180453638</v>
      </c>
      <c r="L73" s="102">
        <v>1.0432640966</v>
      </c>
      <c r="M73" s="102">
        <v>0.5800461898</v>
      </c>
      <c r="N73" s="102">
        <v>1.8764022492000001</v>
      </c>
      <c r="O73" s="114">
        <v>11</v>
      </c>
      <c r="P73" s="114">
        <v>183</v>
      </c>
      <c r="Q73" s="112">
        <v>6.7409839999999999E-2</v>
      </c>
      <c r="R73" s="102">
        <v>3.6633713499999998E-2</v>
      </c>
      <c r="S73" s="102">
        <v>0.12404111130000001</v>
      </c>
      <c r="T73" s="102">
        <v>0.61722308940000004</v>
      </c>
      <c r="U73" s="103">
        <v>6.0109289599999997E-2</v>
      </c>
      <c r="V73" s="102">
        <v>3.3288534299999999E-2</v>
      </c>
      <c r="W73" s="102">
        <v>0.1085396751</v>
      </c>
      <c r="X73" s="102">
        <v>0.8559833885</v>
      </c>
      <c r="Y73" s="102">
        <v>0.46518208900000002</v>
      </c>
      <c r="Z73" s="102">
        <v>1.5750983945000001</v>
      </c>
      <c r="AA73" s="114" t="s">
        <v>28</v>
      </c>
      <c r="AB73" s="114" t="s">
        <v>28</v>
      </c>
      <c r="AC73" s="112" t="s">
        <v>28</v>
      </c>
      <c r="AD73" s="102" t="s">
        <v>28</v>
      </c>
      <c r="AE73" s="102" t="s">
        <v>28</v>
      </c>
      <c r="AF73" s="102" t="s">
        <v>28</v>
      </c>
      <c r="AG73" s="103" t="s">
        <v>28</v>
      </c>
      <c r="AH73" s="102" t="s">
        <v>28</v>
      </c>
      <c r="AI73" s="102" t="s">
        <v>28</v>
      </c>
      <c r="AJ73" s="102" t="s">
        <v>28</v>
      </c>
      <c r="AK73" s="102" t="s">
        <v>28</v>
      </c>
      <c r="AL73" s="102" t="s">
        <v>28</v>
      </c>
      <c r="AM73" s="102">
        <v>0.12562202989999999</v>
      </c>
      <c r="AN73" s="102">
        <v>0.3660221998</v>
      </c>
      <c r="AO73" s="102">
        <v>0.10114248200000001</v>
      </c>
      <c r="AP73" s="102">
        <v>1.3245893127999999</v>
      </c>
      <c r="AQ73" s="102">
        <v>0.70847196320000005</v>
      </c>
      <c r="AR73" s="102">
        <v>0.85263694830000003</v>
      </c>
      <c r="AS73" s="102">
        <v>0.36969390819999998</v>
      </c>
      <c r="AT73" s="102">
        <v>1.966464011</v>
      </c>
      <c r="AU73" s="100" t="s">
        <v>28</v>
      </c>
      <c r="AV73" s="100" t="s">
        <v>28</v>
      </c>
      <c r="AW73" s="100" t="s">
        <v>28</v>
      </c>
      <c r="AX73" s="100" t="s">
        <v>28</v>
      </c>
      <c r="AY73" s="100" t="s">
        <v>28</v>
      </c>
      <c r="AZ73" s="100" t="s">
        <v>28</v>
      </c>
      <c r="BA73" s="100" t="s">
        <v>28</v>
      </c>
      <c r="BB73" s="100" t="s">
        <v>436</v>
      </c>
      <c r="BC73" s="106" t="s">
        <v>438</v>
      </c>
      <c r="BD73" s="107">
        <v>12</v>
      </c>
      <c r="BE73" s="107">
        <v>11</v>
      </c>
      <c r="BF73" s="107" t="s">
        <v>28</v>
      </c>
    </row>
    <row r="74" spans="1:93" x14ac:dyDescent="0.3">
      <c r="A74" s="10"/>
      <c r="B74" t="s">
        <v>188</v>
      </c>
      <c r="C74" s="100">
        <v>20</v>
      </c>
      <c r="D74" s="114">
        <v>203</v>
      </c>
      <c r="E74" s="112">
        <v>0.1003459391</v>
      </c>
      <c r="F74" s="102">
        <v>6.3195302499999995E-2</v>
      </c>
      <c r="G74" s="102">
        <v>0.15933632880000001</v>
      </c>
      <c r="H74" s="102">
        <v>0.2340107971</v>
      </c>
      <c r="I74" s="103">
        <v>9.8522167499999994E-2</v>
      </c>
      <c r="J74" s="102">
        <v>6.3562285800000007E-2</v>
      </c>
      <c r="K74" s="102">
        <v>0.15271032770000001</v>
      </c>
      <c r="L74" s="102">
        <v>1.3241430810999999</v>
      </c>
      <c r="M74" s="102">
        <v>0.83391139989999996</v>
      </c>
      <c r="N74" s="102">
        <v>2.1025673706000001</v>
      </c>
      <c r="O74" s="114">
        <v>17</v>
      </c>
      <c r="P74" s="114">
        <v>163</v>
      </c>
      <c r="Q74" s="112">
        <v>0.116302418</v>
      </c>
      <c r="R74" s="102">
        <v>7.0637946600000001E-2</v>
      </c>
      <c r="S74" s="102">
        <v>0.19148705599999999</v>
      </c>
      <c r="T74" s="102">
        <v>0.12537823319999999</v>
      </c>
      <c r="U74" s="103">
        <v>0.1042944785</v>
      </c>
      <c r="V74" s="102">
        <v>6.4835761899999997E-2</v>
      </c>
      <c r="W74" s="102">
        <v>0.16776757049999999</v>
      </c>
      <c r="X74" s="102">
        <v>1.4768309469000001</v>
      </c>
      <c r="Y74" s="102">
        <v>0.89697451979999998</v>
      </c>
      <c r="Z74" s="102">
        <v>2.4315402473000001</v>
      </c>
      <c r="AA74" s="114">
        <v>11</v>
      </c>
      <c r="AB74" s="114">
        <v>126</v>
      </c>
      <c r="AC74" s="112">
        <v>8.9685248600000003E-2</v>
      </c>
      <c r="AD74" s="102">
        <v>4.8740139699999997E-2</v>
      </c>
      <c r="AE74" s="102">
        <v>0.16502709809999999</v>
      </c>
      <c r="AF74" s="102">
        <v>0.64535183029999998</v>
      </c>
      <c r="AG74" s="103">
        <v>8.7301587299999997E-2</v>
      </c>
      <c r="AH74" s="102">
        <v>4.8347633199999997E-2</v>
      </c>
      <c r="AI74" s="102">
        <v>0.1576409567</v>
      </c>
      <c r="AJ74" s="102">
        <v>1.1539501990000001</v>
      </c>
      <c r="AK74" s="102">
        <v>0.62712313139999998</v>
      </c>
      <c r="AL74" s="102">
        <v>2.1233486617000001</v>
      </c>
      <c r="AM74" s="102">
        <v>0.51160807200000002</v>
      </c>
      <c r="AN74" s="102">
        <v>0.77113829769999997</v>
      </c>
      <c r="AO74" s="102">
        <v>0.35488224039999999</v>
      </c>
      <c r="AP74" s="102">
        <v>1.6756383002999999</v>
      </c>
      <c r="AQ74" s="102">
        <v>0.66437719819999996</v>
      </c>
      <c r="AR74" s="102">
        <v>1.1590146944999999</v>
      </c>
      <c r="AS74" s="102">
        <v>0.59508471659999995</v>
      </c>
      <c r="AT74" s="102">
        <v>2.2573509696</v>
      </c>
      <c r="AU74" s="100" t="s">
        <v>28</v>
      </c>
      <c r="AV74" s="100" t="s">
        <v>28</v>
      </c>
      <c r="AW74" s="100" t="s">
        <v>28</v>
      </c>
      <c r="AX74" s="100" t="s">
        <v>28</v>
      </c>
      <c r="AY74" s="100" t="s">
        <v>28</v>
      </c>
      <c r="AZ74" s="100" t="s">
        <v>28</v>
      </c>
      <c r="BA74" s="100" t="s">
        <v>28</v>
      </c>
      <c r="BB74" s="100" t="s">
        <v>28</v>
      </c>
      <c r="BC74" s="106" t="s">
        <v>28</v>
      </c>
      <c r="BD74" s="107">
        <v>20</v>
      </c>
      <c r="BE74" s="107">
        <v>17</v>
      </c>
      <c r="BF74" s="107">
        <v>11</v>
      </c>
    </row>
    <row r="75" spans="1:93" x14ac:dyDescent="0.3">
      <c r="A75" s="10"/>
      <c r="B75" t="s">
        <v>190</v>
      </c>
      <c r="C75" s="100">
        <v>30</v>
      </c>
      <c r="D75" s="114">
        <v>405</v>
      </c>
      <c r="E75" s="112">
        <v>8.6950204899999994E-2</v>
      </c>
      <c r="F75" s="102">
        <v>5.9054252500000001E-2</v>
      </c>
      <c r="G75" s="102">
        <v>0.12802360230000001</v>
      </c>
      <c r="H75" s="102">
        <v>0.4861324018</v>
      </c>
      <c r="I75" s="103">
        <v>7.4074074099999998E-2</v>
      </c>
      <c r="J75" s="102">
        <v>5.1791537399999997E-2</v>
      </c>
      <c r="K75" s="102">
        <v>0.1059433399</v>
      </c>
      <c r="L75" s="102">
        <v>1.1473759002999999</v>
      </c>
      <c r="M75" s="102">
        <v>0.77926700930000004</v>
      </c>
      <c r="N75" s="102">
        <v>1.6893714745999999</v>
      </c>
      <c r="O75" s="114">
        <v>30</v>
      </c>
      <c r="P75" s="114">
        <v>338</v>
      </c>
      <c r="Q75" s="112">
        <v>9.8134319100000006E-2</v>
      </c>
      <c r="R75" s="102">
        <v>6.6763651899999998E-2</v>
      </c>
      <c r="S75" s="102">
        <v>0.14424532379999999</v>
      </c>
      <c r="T75" s="102">
        <v>0.26285282910000002</v>
      </c>
      <c r="U75" s="103">
        <v>8.8757396399999994E-2</v>
      </c>
      <c r="V75" s="102">
        <v>6.2057907199999998E-2</v>
      </c>
      <c r="W75" s="102">
        <v>0.12694394279999999</v>
      </c>
      <c r="X75" s="102">
        <v>1.2461288590999999</v>
      </c>
      <c r="Y75" s="102">
        <v>0.84777796530000005</v>
      </c>
      <c r="Z75" s="102">
        <v>1.8316554536</v>
      </c>
      <c r="AA75" s="114">
        <v>17</v>
      </c>
      <c r="AB75" s="114">
        <v>236</v>
      </c>
      <c r="AC75" s="112">
        <v>8.1588731999999997E-2</v>
      </c>
      <c r="AD75" s="102">
        <v>4.96334264E-2</v>
      </c>
      <c r="AE75" s="102">
        <v>0.13411770379999999</v>
      </c>
      <c r="AF75" s="102">
        <v>0.84809233299999998</v>
      </c>
      <c r="AG75" s="103">
        <v>7.2033898299999996E-2</v>
      </c>
      <c r="AH75" s="102">
        <v>4.4780632200000003E-2</v>
      </c>
      <c r="AI75" s="102">
        <v>0.1158733643</v>
      </c>
      <c r="AJ75" s="102">
        <v>1.0497750182000001</v>
      </c>
      <c r="AK75" s="102">
        <v>0.63861675360000003</v>
      </c>
      <c r="AL75" s="102">
        <v>1.7256477890999999</v>
      </c>
      <c r="AM75" s="102">
        <v>0.55568489470000004</v>
      </c>
      <c r="AN75" s="102">
        <v>0.83139856379999999</v>
      </c>
      <c r="AO75" s="102">
        <v>0.44986752050000001</v>
      </c>
      <c r="AP75" s="102">
        <v>1.5365047273000001</v>
      </c>
      <c r="AQ75" s="102">
        <v>0.65400021149999998</v>
      </c>
      <c r="AR75" s="102">
        <v>1.1286266572000001</v>
      </c>
      <c r="AS75" s="102">
        <v>0.66489900909999999</v>
      </c>
      <c r="AT75" s="102">
        <v>1.9157768530999999</v>
      </c>
      <c r="AU75" s="100" t="s">
        <v>28</v>
      </c>
      <c r="AV75" s="100" t="s">
        <v>28</v>
      </c>
      <c r="AW75" s="100" t="s">
        <v>28</v>
      </c>
      <c r="AX75" s="100" t="s">
        <v>28</v>
      </c>
      <c r="AY75" s="100" t="s">
        <v>28</v>
      </c>
      <c r="AZ75" s="100" t="s">
        <v>28</v>
      </c>
      <c r="BA75" s="100" t="s">
        <v>28</v>
      </c>
      <c r="BB75" s="100" t="s">
        <v>28</v>
      </c>
      <c r="BC75" s="106" t="s">
        <v>28</v>
      </c>
      <c r="BD75" s="107">
        <v>30</v>
      </c>
      <c r="BE75" s="107">
        <v>30</v>
      </c>
      <c r="BF75" s="107">
        <v>17</v>
      </c>
      <c r="BQ75" s="52"/>
      <c r="CC75" s="4"/>
      <c r="CO75" s="4"/>
    </row>
    <row r="76" spans="1:93" x14ac:dyDescent="0.3">
      <c r="A76" s="10"/>
      <c r="B76" t="s">
        <v>191</v>
      </c>
      <c r="C76" s="100">
        <v>78</v>
      </c>
      <c r="D76" s="114">
        <v>747</v>
      </c>
      <c r="E76" s="112">
        <v>0.1206882239</v>
      </c>
      <c r="F76" s="102">
        <v>9.2574967600000002E-2</v>
      </c>
      <c r="G76" s="102">
        <v>0.1573389412</v>
      </c>
      <c r="H76" s="102">
        <v>5.8322059999999995E-4</v>
      </c>
      <c r="I76" s="103">
        <v>0.10441767070000001</v>
      </c>
      <c r="J76" s="102">
        <v>8.3636221699999999E-2</v>
      </c>
      <c r="K76" s="102">
        <v>0.13036277499999999</v>
      </c>
      <c r="L76" s="102">
        <v>1.5925754245999999</v>
      </c>
      <c r="M76" s="102">
        <v>1.2215990395</v>
      </c>
      <c r="N76" s="102">
        <v>2.0762102793000001</v>
      </c>
      <c r="O76" s="114">
        <v>61</v>
      </c>
      <c r="P76" s="114">
        <v>744</v>
      </c>
      <c r="Q76" s="112">
        <v>9.8319091999999997E-2</v>
      </c>
      <c r="R76" s="102">
        <v>7.3418144199999993E-2</v>
      </c>
      <c r="S76" s="102">
        <v>0.13166559799999999</v>
      </c>
      <c r="T76" s="102">
        <v>0.1363947419</v>
      </c>
      <c r="U76" s="103">
        <v>8.1989247299999998E-2</v>
      </c>
      <c r="V76" s="102">
        <v>6.3792806600000002E-2</v>
      </c>
      <c r="W76" s="102">
        <v>0.1053760923</v>
      </c>
      <c r="X76" s="102">
        <v>1.248475142</v>
      </c>
      <c r="Y76" s="102">
        <v>0.93227801529999998</v>
      </c>
      <c r="Z76" s="102">
        <v>1.6719156244</v>
      </c>
      <c r="AA76" s="114">
        <v>48</v>
      </c>
      <c r="AB76" s="114">
        <v>626</v>
      </c>
      <c r="AC76" s="112">
        <v>8.7747657600000001E-2</v>
      </c>
      <c r="AD76" s="102">
        <v>6.3816778399999996E-2</v>
      </c>
      <c r="AE76" s="102">
        <v>0.1206524617</v>
      </c>
      <c r="AF76" s="102">
        <v>0.45513945350000001</v>
      </c>
      <c r="AG76" s="103">
        <v>7.6677316300000006E-2</v>
      </c>
      <c r="AH76" s="102">
        <v>5.7783859299999997E-2</v>
      </c>
      <c r="AI76" s="102">
        <v>0.101748324</v>
      </c>
      <c r="AJ76" s="102">
        <v>1.1290198611</v>
      </c>
      <c r="AK76" s="102">
        <v>0.82110921540000004</v>
      </c>
      <c r="AL76" s="102">
        <v>1.5523950075999999</v>
      </c>
      <c r="AM76" s="102">
        <v>0.58698371019999995</v>
      </c>
      <c r="AN76" s="102">
        <v>0.89247831489999996</v>
      </c>
      <c r="AO76" s="102">
        <v>0.59203738220000002</v>
      </c>
      <c r="AP76" s="102">
        <v>1.3453838667</v>
      </c>
      <c r="AQ76" s="102">
        <v>0.27861853240000001</v>
      </c>
      <c r="AR76" s="102">
        <v>0.81465356680000001</v>
      </c>
      <c r="AS76" s="102">
        <v>0.56223713829999999</v>
      </c>
      <c r="AT76" s="102">
        <v>1.18039238</v>
      </c>
      <c r="AU76" s="100">
        <v>1</v>
      </c>
      <c r="AV76" s="100" t="s">
        <v>28</v>
      </c>
      <c r="AW76" s="100" t="s">
        <v>28</v>
      </c>
      <c r="AX76" s="100" t="s">
        <v>28</v>
      </c>
      <c r="AY76" s="100" t="s">
        <v>28</v>
      </c>
      <c r="AZ76" s="100" t="s">
        <v>28</v>
      </c>
      <c r="BA76" s="100" t="s">
        <v>28</v>
      </c>
      <c r="BB76" s="100" t="s">
        <v>28</v>
      </c>
      <c r="BC76" s="106">
        <v>-1</v>
      </c>
      <c r="BD76" s="107">
        <v>78</v>
      </c>
      <c r="BE76" s="107">
        <v>61</v>
      </c>
      <c r="BF76" s="107">
        <v>48</v>
      </c>
      <c r="BQ76" s="52"/>
      <c r="CC76" s="4"/>
      <c r="CO76" s="4"/>
    </row>
    <row r="77" spans="1:93" x14ac:dyDescent="0.3">
      <c r="A77" s="10"/>
      <c r="B77" t="s">
        <v>194</v>
      </c>
      <c r="C77" s="100">
        <v>37</v>
      </c>
      <c r="D77" s="114">
        <v>573</v>
      </c>
      <c r="E77" s="112">
        <v>7.6921437300000006E-2</v>
      </c>
      <c r="F77" s="102">
        <v>5.3839738300000002E-2</v>
      </c>
      <c r="G77" s="102">
        <v>0.1098985192</v>
      </c>
      <c r="H77" s="102">
        <v>0.93464655990000001</v>
      </c>
      <c r="I77" s="103">
        <v>6.45724258E-2</v>
      </c>
      <c r="J77" s="102">
        <v>4.6785409E-2</v>
      </c>
      <c r="K77" s="102">
        <v>8.9121764000000006E-2</v>
      </c>
      <c r="L77" s="102">
        <v>1.0150384744000001</v>
      </c>
      <c r="M77" s="102">
        <v>0.71045741979999999</v>
      </c>
      <c r="N77" s="102">
        <v>1.4501968392</v>
      </c>
      <c r="O77" s="114">
        <v>34</v>
      </c>
      <c r="P77" s="114">
        <v>680</v>
      </c>
      <c r="Q77" s="112">
        <v>6.12122706E-2</v>
      </c>
      <c r="R77" s="102">
        <v>4.2319917800000002E-2</v>
      </c>
      <c r="S77" s="102">
        <v>8.8538500699999995E-2</v>
      </c>
      <c r="T77" s="102">
        <v>0.18092636379999999</v>
      </c>
      <c r="U77" s="103">
        <v>0.05</v>
      </c>
      <c r="V77" s="102">
        <v>3.5726473000000002E-2</v>
      </c>
      <c r="W77" s="102">
        <v>6.9976121000000002E-2</v>
      </c>
      <c r="X77" s="102">
        <v>0.7772854347</v>
      </c>
      <c r="Y77" s="102">
        <v>0.53738662800000003</v>
      </c>
      <c r="Z77" s="102">
        <v>1.1242792720999999</v>
      </c>
      <c r="AA77" s="114">
        <v>29</v>
      </c>
      <c r="AB77" s="114">
        <v>532</v>
      </c>
      <c r="AC77" s="112">
        <v>6.0729412000000003E-2</v>
      </c>
      <c r="AD77" s="102">
        <v>4.1047016899999997E-2</v>
      </c>
      <c r="AE77" s="102">
        <v>8.9849683700000002E-2</v>
      </c>
      <c r="AF77" s="102">
        <v>0.2170812979</v>
      </c>
      <c r="AG77" s="103">
        <v>5.4511278199999999E-2</v>
      </c>
      <c r="AH77" s="102">
        <v>3.7881067300000001E-2</v>
      </c>
      <c r="AI77" s="102">
        <v>7.8442337000000001E-2</v>
      </c>
      <c r="AJ77" s="102">
        <v>0.78138510169999997</v>
      </c>
      <c r="AK77" s="102">
        <v>0.52813828470000002</v>
      </c>
      <c r="AL77" s="102">
        <v>1.1560659298</v>
      </c>
      <c r="AM77" s="102">
        <v>0.97623106000000004</v>
      </c>
      <c r="AN77" s="102">
        <v>0.99211173630000005</v>
      </c>
      <c r="AO77" s="102">
        <v>0.58925799059999995</v>
      </c>
      <c r="AP77" s="102">
        <v>1.6703815869</v>
      </c>
      <c r="AQ77" s="102">
        <v>0.366050551</v>
      </c>
      <c r="AR77" s="102">
        <v>0.79577647969999998</v>
      </c>
      <c r="AS77" s="102">
        <v>0.48492140830000002</v>
      </c>
      <c r="AT77" s="102">
        <v>1.3059027605</v>
      </c>
      <c r="AU77" s="100" t="s">
        <v>28</v>
      </c>
      <c r="AV77" s="100" t="s">
        <v>28</v>
      </c>
      <c r="AW77" s="100" t="s">
        <v>28</v>
      </c>
      <c r="AX77" s="100" t="s">
        <v>28</v>
      </c>
      <c r="AY77" s="100" t="s">
        <v>28</v>
      </c>
      <c r="AZ77" s="100" t="s">
        <v>28</v>
      </c>
      <c r="BA77" s="100" t="s">
        <v>28</v>
      </c>
      <c r="BB77" s="100" t="s">
        <v>28</v>
      </c>
      <c r="BC77" s="106" t="s">
        <v>28</v>
      </c>
      <c r="BD77" s="107">
        <v>37</v>
      </c>
      <c r="BE77" s="107">
        <v>34</v>
      </c>
      <c r="BF77" s="107">
        <v>29</v>
      </c>
    </row>
    <row r="78" spans="1:93" x14ac:dyDescent="0.3">
      <c r="A78" s="10"/>
      <c r="B78" t="s">
        <v>192</v>
      </c>
      <c r="C78" s="100">
        <v>59</v>
      </c>
      <c r="D78" s="114">
        <v>604</v>
      </c>
      <c r="E78" s="112">
        <v>0.11422192439999999</v>
      </c>
      <c r="F78" s="102">
        <v>8.5048239400000003E-2</v>
      </c>
      <c r="G78" s="102">
        <v>0.15340291710000001</v>
      </c>
      <c r="H78" s="102">
        <v>6.3988830999999998E-3</v>
      </c>
      <c r="I78" s="103">
        <v>9.76821192E-2</v>
      </c>
      <c r="J78" s="102">
        <v>7.5682953400000003E-2</v>
      </c>
      <c r="K78" s="102">
        <v>0.1260758994</v>
      </c>
      <c r="L78" s="102">
        <v>1.5072475496</v>
      </c>
      <c r="M78" s="102">
        <v>1.1222779783000001</v>
      </c>
      <c r="N78" s="102">
        <v>2.0242713656000002</v>
      </c>
      <c r="O78" s="114">
        <v>44</v>
      </c>
      <c r="P78" s="114">
        <v>518</v>
      </c>
      <c r="Q78" s="112">
        <v>0.10140439499999999</v>
      </c>
      <c r="R78" s="102">
        <v>7.2808235499999999E-2</v>
      </c>
      <c r="S78" s="102">
        <v>0.1412319809</v>
      </c>
      <c r="T78" s="102">
        <v>0.13472099670000001</v>
      </c>
      <c r="U78" s="103">
        <v>8.4942084900000006E-2</v>
      </c>
      <c r="V78" s="102">
        <v>6.3211988999999996E-2</v>
      </c>
      <c r="W78" s="102">
        <v>0.1141422364</v>
      </c>
      <c r="X78" s="102">
        <v>1.2876529252</v>
      </c>
      <c r="Y78" s="102">
        <v>0.92453327500000004</v>
      </c>
      <c r="Z78" s="102">
        <v>1.7933914339000001</v>
      </c>
      <c r="AA78" s="114">
        <v>48</v>
      </c>
      <c r="AB78" s="114">
        <v>575</v>
      </c>
      <c r="AC78" s="112">
        <v>9.5447452899999993E-2</v>
      </c>
      <c r="AD78" s="102">
        <v>6.95128993E-2</v>
      </c>
      <c r="AE78" s="102">
        <v>0.13105792390000001</v>
      </c>
      <c r="AF78" s="102">
        <v>0.20405694539999999</v>
      </c>
      <c r="AG78" s="103">
        <v>8.3478260900000004E-2</v>
      </c>
      <c r="AH78" s="102">
        <v>6.2909036400000007E-2</v>
      </c>
      <c r="AI78" s="102">
        <v>0.1107729579</v>
      </c>
      <c r="AJ78" s="102">
        <v>1.2280905606999999</v>
      </c>
      <c r="AK78" s="102">
        <v>0.89439930410000001</v>
      </c>
      <c r="AL78" s="102">
        <v>1.6862786212</v>
      </c>
      <c r="AM78" s="102">
        <v>0.78657404490000005</v>
      </c>
      <c r="AN78" s="102">
        <v>0.94125558249999997</v>
      </c>
      <c r="AO78" s="102">
        <v>0.60727393760000004</v>
      </c>
      <c r="AP78" s="102">
        <v>1.4589166712999999</v>
      </c>
      <c r="AQ78" s="102">
        <v>0.58094679849999997</v>
      </c>
      <c r="AR78" s="102">
        <v>0.88778398349999998</v>
      </c>
      <c r="AS78" s="102">
        <v>0.58178820139999998</v>
      </c>
      <c r="AT78" s="102">
        <v>1.354720497</v>
      </c>
      <c r="AU78" s="100" t="s">
        <v>28</v>
      </c>
      <c r="AV78" s="100" t="s">
        <v>28</v>
      </c>
      <c r="AW78" s="100" t="s">
        <v>28</v>
      </c>
      <c r="AX78" s="100" t="s">
        <v>28</v>
      </c>
      <c r="AY78" s="100" t="s">
        <v>28</v>
      </c>
      <c r="AZ78" s="100" t="s">
        <v>28</v>
      </c>
      <c r="BA78" s="100" t="s">
        <v>28</v>
      </c>
      <c r="BB78" s="100" t="s">
        <v>28</v>
      </c>
      <c r="BC78" s="106" t="s">
        <v>28</v>
      </c>
      <c r="BD78" s="107">
        <v>59</v>
      </c>
      <c r="BE78" s="107">
        <v>44</v>
      </c>
      <c r="BF78" s="107">
        <v>48</v>
      </c>
      <c r="BQ78" s="52"/>
      <c r="CO78" s="4"/>
    </row>
    <row r="79" spans="1:93" x14ac:dyDescent="0.3">
      <c r="A79" s="10"/>
      <c r="B79" t="s">
        <v>193</v>
      </c>
      <c r="C79" s="100">
        <v>56</v>
      </c>
      <c r="D79" s="114">
        <v>753</v>
      </c>
      <c r="E79" s="112">
        <v>8.9138237199999998E-2</v>
      </c>
      <c r="F79" s="102">
        <v>6.5897243600000002E-2</v>
      </c>
      <c r="G79" s="102">
        <v>0.1205759891</v>
      </c>
      <c r="H79" s="102">
        <v>0.29225163310000002</v>
      </c>
      <c r="I79" s="103">
        <v>7.4369189899999993E-2</v>
      </c>
      <c r="J79" s="102">
        <v>5.72329933E-2</v>
      </c>
      <c r="K79" s="102">
        <v>9.6636155000000001E-2</v>
      </c>
      <c r="L79" s="102">
        <v>1.1762486955</v>
      </c>
      <c r="M79" s="102">
        <v>0.86956562420000005</v>
      </c>
      <c r="N79" s="102">
        <v>1.5910943983000001</v>
      </c>
      <c r="O79" s="114">
        <v>49</v>
      </c>
      <c r="P79" s="114">
        <v>710</v>
      </c>
      <c r="Q79" s="112">
        <v>8.4373327799999995E-2</v>
      </c>
      <c r="R79" s="102">
        <v>6.1473924700000002E-2</v>
      </c>
      <c r="S79" s="102">
        <v>0.115802895</v>
      </c>
      <c r="T79" s="102">
        <v>0.66950173219999998</v>
      </c>
      <c r="U79" s="103">
        <v>6.9014084500000003E-2</v>
      </c>
      <c r="V79" s="102">
        <v>5.2159991400000001E-2</v>
      </c>
      <c r="W79" s="102">
        <v>9.1314122900000003E-2</v>
      </c>
      <c r="X79" s="102">
        <v>1.0713890883999999</v>
      </c>
      <c r="Y79" s="102">
        <v>0.78060796970000002</v>
      </c>
      <c r="Z79" s="102">
        <v>1.470487906</v>
      </c>
      <c r="AA79" s="114">
        <v>48</v>
      </c>
      <c r="AB79" s="114">
        <v>584</v>
      </c>
      <c r="AC79" s="112">
        <v>9.7861985900000004E-2</v>
      </c>
      <c r="AD79" s="102">
        <v>7.1105512499999995E-2</v>
      </c>
      <c r="AE79" s="102">
        <v>0.13468672030000001</v>
      </c>
      <c r="AF79" s="102">
        <v>0.15732732590000001</v>
      </c>
      <c r="AG79" s="103">
        <v>8.2191780800000003E-2</v>
      </c>
      <c r="AH79" s="102">
        <v>6.1939547800000001E-2</v>
      </c>
      <c r="AI79" s="102">
        <v>0.1090658404</v>
      </c>
      <c r="AJ79" s="102">
        <v>1.2591575516</v>
      </c>
      <c r="AK79" s="102">
        <v>0.91489092780000003</v>
      </c>
      <c r="AL79" s="102">
        <v>1.7329691351000001</v>
      </c>
      <c r="AM79" s="102">
        <v>0.49805149910000002</v>
      </c>
      <c r="AN79" s="102">
        <v>1.1598687456000001</v>
      </c>
      <c r="AO79" s="102">
        <v>0.75525629179999998</v>
      </c>
      <c r="AP79" s="102">
        <v>1.7812436939</v>
      </c>
      <c r="AQ79" s="102">
        <v>0.79596043510000003</v>
      </c>
      <c r="AR79" s="102">
        <v>0.94654472069999995</v>
      </c>
      <c r="AS79" s="102">
        <v>0.62416099879999998</v>
      </c>
      <c r="AT79" s="102">
        <v>1.4354419932</v>
      </c>
      <c r="AU79" s="100" t="s">
        <v>28</v>
      </c>
      <c r="AV79" s="100" t="s">
        <v>28</v>
      </c>
      <c r="AW79" s="100" t="s">
        <v>28</v>
      </c>
      <c r="AX79" s="100" t="s">
        <v>28</v>
      </c>
      <c r="AY79" s="100" t="s">
        <v>28</v>
      </c>
      <c r="AZ79" s="100" t="s">
        <v>28</v>
      </c>
      <c r="BA79" s="100" t="s">
        <v>28</v>
      </c>
      <c r="BB79" s="100" t="s">
        <v>28</v>
      </c>
      <c r="BC79" s="106" t="s">
        <v>28</v>
      </c>
      <c r="BD79" s="107">
        <v>56</v>
      </c>
      <c r="BE79" s="107">
        <v>49</v>
      </c>
      <c r="BF79" s="107">
        <v>48</v>
      </c>
      <c r="BQ79" s="52"/>
      <c r="CC79" s="4"/>
      <c r="CO79" s="4"/>
    </row>
    <row r="80" spans="1:93" x14ac:dyDescent="0.3">
      <c r="A80" s="10"/>
      <c r="B80" t="s">
        <v>148</v>
      </c>
      <c r="C80" s="100">
        <v>47</v>
      </c>
      <c r="D80" s="114">
        <v>419</v>
      </c>
      <c r="E80" s="112">
        <v>0.1396376701</v>
      </c>
      <c r="F80" s="102">
        <v>0.1008754321</v>
      </c>
      <c r="G80" s="102">
        <v>0.193294626</v>
      </c>
      <c r="H80" s="102">
        <v>2.295752E-4</v>
      </c>
      <c r="I80" s="103">
        <v>0.1121718377</v>
      </c>
      <c r="J80" s="102">
        <v>8.4279767500000005E-2</v>
      </c>
      <c r="K80" s="102">
        <v>0.1492946829</v>
      </c>
      <c r="L80" s="102">
        <v>1.8426281756</v>
      </c>
      <c r="M80" s="102">
        <v>1.3311301542</v>
      </c>
      <c r="N80" s="102">
        <v>2.5506736383000002</v>
      </c>
      <c r="O80" s="114">
        <v>33</v>
      </c>
      <c r="P80" s="114">
        <v>415</v>
      </c>
      <c r="Q80" s="112">
        <v>9.6661552900000003E-2</v>
      </c>
      <c r="R80" s="102">
        <v>6.6516816100000001E-2</v>
      </c>
      <c r="S80" s="102">
        <v>0.14046757439999999</v>
      </c>
      <c r="T80" s="102">
        <v>0.28256207690000001</v>
      </c>
      <c r="U80" s="103">
        <v>7.9518072300000006E-2</v>
      </c>
      <c r="V80" s="102">
        <v>5.65315214E-2</v>
      </c>
      <c r="W80" s="102">
        <v>0.1118512939</v>
      </c>
      <c r="X80" s="102">
        <v>1.2274273843000001</v>
      </c>
      <c r="Y80" s="102">
        <v>0.84464359519999999</v>
      </c>
      <c r="Z80" s="102">
        <v>1.7836848490999999</v>
      </c>
      <c r="AA80" s="114">
        <v>18</v>
      </c>
      <c r="AB80" s="114">
        <v>283</v>
      </c>
      <c r="AC80" s="112">
        <v>7.0664345899999995E-2</v>
      </c>
      <c r="AD80" s="102">
        <v>4.3521670399999997E-2</v>
      </c>
      <c r="AE80" s="102">
        <v>0.1147347915</v>
      </c>
      <c r="AF80" s="102">
        <v>0.7003363668</v>
      </c>
      <c r="AG80" s="103">
        <v>6.3604240300000003E-2</v>
      </c>
      <c r="AH80" s="102">
        <v>4.0073377E-2</v>
      </c>
      <c r="AI80" s="102">
        <v>0.1009522952</v>
      </c>
      <c r="AJ80" s="102">
        <v>0.90921458369999997</v>
      </c>
      <c r="AK80" s="102">
        <v>0.55997882580000002</v>
      </c>
      <c r="AL80" s="102">
        <v>1.4762543173</v>
      </c>
      <c r="AM80" s="102">
        <v>0.30368831000000002</v>
      </c>
      <c r="AN80" s="102">
        <v>0.73104914789999997</v>
      </c>
      <c r="AO80" s="102">
        <v>0.40242978750000002</v>
      </c>
      <c r="AP80" s="102">
        <v>1.3280151549999999</v>
      </c>
      <c r="AQ80" s="102">
        <v>0.13043766039999999</v>
      </c>
      <c r="AR80" s="102">
        <v>0.69223120680000005</v>
      </c>
      <c r="AS80" s="102">
        <v>0.42975898060000001</v>
      </c>
      <c r="AT80" s="102">
        <v>1.1150064691999999</v>
      </c>
      <c r="AU80" s="100">
        <v>1</v>
      </c>
      <c r="AV80" s="100" t="s">
        <v>28</v>
      </c>
      <c r="AW80" s="100" t="s">
        <v>28</v>
      </c>
      <c r="AX80" s="100" t="s">
        <v>28</v>
      </c>
      <c r="AY80" s="100" t="s">
        <v>28</v>
      </c>
      <c r="AZ80" s="100" t="s">
        <v>28</v>
      </c>
      <c r="BA80" s="100" t="s">
        <v>28</v>
      </c>
      <c r="BB80" s="100" t="s">
        <v>28</v>
      </c>
      <c r="BC80" s="106">
        <v>-1</v>
      </c>
      <c r="BD80" s="107">
        <v>47</v>
      </c>
      <c r="BE80" s="107">
        <v>33</v>
      </c>
      <c r="BF80" s="107">
        <v>18</v>
      </c>
    </row>
    <row r="81" spans="1:93" x14ac:dyDescent="0.3">
      <c r="A81" s="10"/>
      <c r="B81" t="s">
        <v>196</v>
      </c>
      <c r="C81" s="100">
        <v>34</v>
      </c>
      <c r="D81" s="114">
        <v>333</v>
      </c>
      <c r="E81" s="112">
        <v>0.1220893116</v>
      </c>
      <c r="F81" s="102">
        <v>8.4550605299999998E-2</v>
      </c>
      <c r="G81" s="102">
        <v>0.17629442079999999</v>
      </c>
      <c r="H81" s="102">
        <v>1.09570326E-2</v>
      </c>
      <c r="I81" s="103">
        <v>0.10210210209999999</v>
      </c>
      <c r="J81" s="102">
        <v>7.2954959900000005E-2</v>
      </c>
      <c r="K81" s="102">
        <v>0.14289418109999999</v>
      </c>
      <c r="L81" s="102">
        <v>1.6110638716000001</v>
      </c>
      <c r="M81" s="102">
        <v>1.1157113086999999</v>
      </c>
      <c r="N81" s="102">
        <v>2.3263426463000001</v>
      </c>
      <c r="O81" s="114">
        <v>13</v>
      </c>
      <c r="P81" s="114">
        <v>272</v>
      </c>
      <c r="Q81" s="112">
        <v>5.9922251599999997E-2</v>
      </c>
      <c r="R81" s="102">
        <v>3.4010658300000003E-2</v>
      </c>
      <c r="S81" s="102">
        <v>0.105575029</v>
      </c>
      <c r="T81" s="102">
        <v>0.34435999890000002</v>
      </c>
      <c r="U81" s="103">
        <v>4.7794117599999998E-2</v>
      </c>
      <c r="V81" s="102">
        <v>2.77519572E-2</v>
      </c>
      <c r="W81" s="102">
        <v>8.2310507599999999E-2</v>
      </c>
      <c r="X81" s="102">
        <v>0.76090452040000001</v>
      </c>
      <c r="Y81" s="102">
        <v>0.43187401949999998</v>
      </c>
      <c r="Z81" s="102">
        <v>1.3406124544</v>
      </c>
      <c r="AA81" s="114">
        <v>23</v>
      </c>
      <c r="AB81" s="114">
        <v>285</v>
      </c>
      <c r="AC81" s="112">
        <v>9.5921353299999998E-2</v>
      </c>
      <c r="AD81" s="102">
        <v>6.2053347500000001E-2</v>
      </c>
      <c r="AE81" s="102">
        <v>0.14827412840000001</v>
      </c>
      <c r="AF81" s="102">
        <v>0.34369529770000001</v>
      </c>
      <c r="AG81" s="103">
        <v>8.0701754400000006E-2</v>
      </c>
      <c r="AH81" s="102">
        <v>5.3628442599999999E-2</v>
      </c>
      <c r="AI81" s="102">
        <v>0.121442519</v>
      </c>
      <c r="AJ81" s="102">
        <v>1.2341880789999999</v>
      </c>
      <c r="AK81" s="102">
        <v>0.79841973820000001</v>
      </c>
      <c r="AL81" s="102">
        <v>1.9077937852</v>
      </c>
      <c r="AM81" s="102">
        <v>0.18871291130000001</v>
      </c>
      <c r="AN81" s="102">
        <v>1.6007635012999999</v>
      </c>
      <c r="AO81" s="102">
        <v>0.79367807239999999</v>
      </c>
      <c r="AP81" s="102">
        <v>3.2285682018999999</v>
      </c>
      <c r="AQ81" s="102">
        <v>3.4976006099999998E-2</v>
      </c>
      <c r="AR81" s="102">
        <v>0.49080669580000003</v>
      </c>
      <c r="AS81" s="102">
        <v>0.2532874732</v>
      </c>
      <c r="AT81" s="102">
        <v>0.95105853279999997</v>
      </c>
      <c r="AU81" s="100" t="s">
        <v>28</v>
      </c>
      <c r="AV81" s="100" t="s">
        <v>28</v>
      </c>
      <c r="AW81" s="100" t="s">
        <v>28</v>
      </c>
      <c r="AX81" s="100" t="s">
        <v>28</v>
      </c>
      <c r="AY81" s="100" t="s">
        <v>28</v>
      </c>
      <c r="AZ81" s="100" t="s">
        <v>28</v>
      </c>
      <c r="BA81" s="100" t="s">
        <v>28</v>
      </c>
      <c r="BB81" s="100" t="s">
        <v>28</v>
      </c>
      <c r="BC81" s="106" t="s">
        <v>28</v>
      </c>
      <c r="BD81" s="107">
        <v>34</v>
      </c>
      <c r="BE81" s="107">
        <v>13</v>
      </c>
      <c r="BF81" s="107">
        <v>23</v>
      </c>
      <c r="BQ81" s="52"/>
      <c r="CC81" s="4"/>
      <c r="CO81" s="4"/>
    </row>
    <row r="82" spans="1:93" x14ac:dyDescent="0.3">
      <c r="A82" s="10"/>
      <c r="B82" t="s">
        <v>195</v>
      </c>
      <c r="C82" s="100">
        <v>110</v>
      </c>
      <c r="D82" s="114">
        <v>1447</v>
      </c>
      <c r="E82" s="112">
        <v>9.4067801199999995E-2</v>
      </c>
      <c r="F82" s="102">
        <v>7.4076935600000005E-2</v>
      </c>
      <c r="G82" s="102">
        <v>0.1194535271</v>
      </c>
      <c r="H82" s="102">
        <v>7.6179402899999998E-2</v>
      </c>
      <c r="I82" s="103">
        <v>7.6019350400000005E-2</v>
      </c>
      <c r="J82" s="102">
        <v>6.3061641500000001E-2</v>
      </c>
      <c r="K82" s="102">
        <v>9.1639568800000001E-2</v>
      </c>
      <c r="L82" s="102">
        <v>1.2412981453</v>
      </c>
      <c r="M82" s="102">
        <v>0.97750305120000003</v>
      </c>
      <c r="N82" s="102">
        <v>1.5762826351999999</v>
      </c>
      <c r="O82" s="114">
        <v>223</v>
      </c>
      <c r="P82" s="114">
        <v>1726</v>
      </c>
      <c r="Q82" s="112">
        <v>0.14841681379999999</v>
      </c>
      <c r="R82" s="102">
        <v>0.1222623278</v>
      </c>
      <c r="S82" s="102">
        <v>0.18016629519999999</v>
      </c>
      <c r="T82" s="102">
        <v>1.4814299999999999E-10</v>
      </c>
      <c r="U82" s="103">
        <v>0.1292004635</v>
      </c>
      <c r="V82" s="102">
        <v>0.1133087374</v>
      </c>
      <c r="W82" s="102">
        <v>0.1473210288</v>
      </c>
      <c r="X82" s="102">
        <v>1.8846258532</v>
      </c>
      <c r="Y82" s="102">
        <v>1.5525110519</v>
      </c>
      <c r="Z82" s="102">
        <v>2.2877870031</v>
      </c>
      <c r="AA82" s="114">
        <v>147</v>
      </c>
      <c r="AB82" s="114">
        <v>1503</v>
      </c>
      <c r="AC82" s="112">
        <v>0.10779481990000001</v>
      </c>
      <c r="AD82" s="102">
        <v>8.6895808599999999E-2</v>
      </c>
      <c r="AE82" s="102">
        <v>0.13372018029999999</v>
      </c>
      <c r="AF82" s="102">
        <v>2.9316209000000001E-3</v>
      </c>
      <c r="AG82" s="103">
        <v>9.7804391199999993E-2</v>
      </c>
      <c r="AH82" s="102">
        <v>8.3205576500000003E-2</v>
      </c>
      <c r="AI82" s="102">
        <v>0.11496463749999999</v>
      </c>
      <c r="AJ82" s="102">
        <v>1.3869600155999999</v>
      </c>
      <c r="AK82" s="102">
        <v>1.1180594036</v>
      </c>
      <c r="AL82" s="102">
        <v>1.7205329866000001</v>
      </c>
      <c r="AM82" s="102">
        <v>1.4545529E-2</v>
      </c>
      <c r="AN82" s="102">
        <v>0.72629789759999996</v>
      </c>
      <c r="AO82" s="102">
        <v>0.56197002159999998</v>
      </c>
      <c r="AP82" s="102">
        <v>0.93867753740000004</v>
      </c>
      <c r="AQ82" s="102">
        <v>1.2361383E-3</v>
      </c>
      <c r="AR82" s="102">
        <v>1.5777642501</v>
      </c>
      <c r="AS82" s="102">
        <v>1.1964245724</v>
      </c>
      <c r="AT82" s="102">
        <v>2.0806493668999999</v>
      </c>
      <c r="AU82" s="100" t="s">
        <v>28</v>
      </c>
      <c r="AV82" s="100">
        <v>2</v>
      </c>
      <c r="AW82" s="100">
        <v>3</v>
      </c>
      <c r="AX82" s="100" t="s">
        <v>231</v>
      </c>
      <c r="AY82" s="100" t="s">
        <v>28</v>
      </c>
      <c r="AZ82" s="100" t="s">
        <v>28</v>
      </c>
      <c r="BA82" s="100" t="s">
        <v>28</v>
      </c>
      <c r="BB82" s="100" t="s">
        <v>28</v>
      </c>
      <c r="BC82" s="106" t="s">
        <v>439</v>
      </c>
      <c r="BD82" s="107">
        <v>110</v>
      </c>
      <c r="BE82" s="107">
        <v>223</v>
      </c>
      <c r="BF82" s="107">
        <v>147</v>
      </c>
      <c r="BQ82" s="52"/>
      <c r="CC82" s="4"/>
      <c r="CO82" s="4"/>
    </row>
    <row r="83" spans="1:93" x14ac:dyDescent="0.3">
      <c r="A83" s="10"/>
      <c r="B83" t="s">
        <v>197</v>
      </c>
      <c r="C83" s="100">
        <v>84</v>
      </c>
      <c r="D83" s="114">
        <v>688</v>
      </c>
      <c r="E83" s="112">
        <v>0.14346122180000001</v>
      </c>
      <c r="F83" s="102">
        <v>0.11060950310000001</v>
      </c>
      <c r="G83" s="102">
        <v>0.18607010769999999</v>
      </c>
      <c r="H83" s="102">
        <v>1.5098989999999999E-6</v>
      </c>
      <c r="I83" s="103">
        <v>0.12209302330000001</v>
      </c>
      <c r="J83" s="102">
        <v>9.8586431200000005E-2</v>
      </c>
      <c r="K83" s="102">
        <v>0.15120444220000001</v>
      </c>
      <c r="L83" s="102">
        <v>1.8930829280000001</v>
      </c>
      <c r="M83" s="102">
        <v>1.4595788286</v>
      </c>
      <c r="N83" s="102">
        <v>2.4553404737000002</v>
      </c>
      <c r="O83" s="114">
        <v>53</v>
      </c>
      <c r="P83" s="114">
        <v>650</v>
      </c>
      <c r="Q83" s="112">
        <v>9.8096209000000004E-2</v>
      </c>
      <c r="R83" s="102">
        <v>7.2105613299999996E-2</v>
      </c>
      <c r="S83" s="102">
        <v>0.1334551608</v>
      </c>
      <c r="T83" s="102">
        <v>0.16193280769999999</v>
      </c>
      <c r="U83" s="103">
        <v>8.1538461500000006E-2</v>
      </c>
      <c r="V83" s="102">
        <v>6.22932499E-2</v>
      </c>
      <c r="W83" s="102">
        <v>0.1067293924</v>
      </c>
      <c r="X83" s="102">
        <v>1.2456449293</v>
      </c>
      <c r="Y83" s="102">
        <v>0.91561124039999997</v>
      </c>
      <c r="Z83" s="102">
        <v>1.6946398443999999</v>
      </c>
      <c r="AA83" s="114">
        <v>38</v>
      </c>
      <c r="AB83" s="114">
        <v>525</v>
      </c>
      <c r="AC83" s="112">
        <v>8.4932386200000001E-2</v>
      </c>
      <c r="AD83" s="102">
        <v>5.9838894599999998E-2</v>
      </c>
      <c r="AE83" s="102">
        <v>0.1205488549</v>
      </c>
      <c r="AF83" s="102">
        <v>0.61943399619999995</v>
      </c>
      <c r="AG83" s="103">
        <v>7.2380952400000004E-2</v>
      </c>
      <c r="AH83" s="102">
        <v>5.2667313899999998E-2</v>
      </c>
      <c r="AI83" s="102">
        <v>9.9473504200000007E-2</v>
      </c>
      <c r="AJ83" s="102">
        <v>1.0927967027000001</v>
      </c>
      <c r="AK83" s="102">
        <v>0.769927111</v>
      </c>
      <c r="AL83" s="102">
        <v>1.5510619336</v>
      </c>
      <c r="AM83" s="102">
        <v>0.52683223400000001</v>
      </c>
      <c r="AN83" s="102">
        <v>0.86580701829999995</v>
      </c>
      <c r="AO83" s="102">
        <v>0.55412945420000004</v>
      </c>
      <c r="AP83" s="102">
        <v>1.3527918201</v>
      </c>
      <c r="AQ83" s="102">
        <v>4.9820814200000001E-2</v>
      </c>
      <c r="AR83" s="102">
        <v>0.68378205459999997</v>
      </c>
      <c r="AS83" s="102">
        <v>0.46769702390000001</v>
      </c>
      <c r="AT83" s="102">
        <v>0.99970253040000001</v>
      </c>
      <c r="AU83" s="100">
        <v>1</v>
      </c>
      <c r="AV83" s="100" t="s">
        <v>28</v>
      </c>
      <c r="AW83" s="100" t="s">
        <v>28</v>
      </c>
      <c r="AX83" s="100" t="s">
        <v>28</v>
      </c>
      <c r="AY83" s="100" t="s">
        <v>28</v>
      </c>
      <c r="AZ83" s="100" t="s">
        <v>28</v>
      </c>
      <c r="BA83" s="100" t="s">
        <v>28</v>
      </c>
      <c r="BB83" s="100" t="s">
        <v>28</v>
      </c>
      <c r="BC83" s="106">
        <v>-1</v>
      </c>
      <c r="BD83" s="107">
        <v>84</v>
      </c>
      <c r="BE83" s="107">
        <v>53</v>
      </c>
      <c r="BF83" s="107">
        <v>38</v>
      </c>
      <c r="BQ83" s="52"/>
      <c r="CC83" s="4"/>
      <c r="CO83" s="4"/>
    </row>
    <row r="84" spans="1:93" s="3" customFormat="1" x14ac:dyDescent="0.3">
      <c r="A84" s="10" t="s">
        <v>237</v>
      </c>
      <c r="B84" s="3" t="s">
        <v>98</v>
      </c>
      <c r="C84" s="110">
        <v>163</v>
      </c>
      <c r="D84" s="113">
        <v>2742</v>
      </c>
      <c r="E84" s="109">
        <v>6.0179344000000003E-2</v>
      </c>
      <c r="F84" s="108">
        <v>4.8892200699999999E-2</v>
      </c>
      <c r="G84" s="108">
        <v>7.4072211700000001E-2</v>
      </c>
      <c r="H84" s="108">
        <v>2.9609796399999999E-2</v>
      </c>
      <c r="I84" s="111">
        <v>5.9445660099999999E-2</v>
      </c>
      <c r="J84" s="108">
        <v>5.09857607E-2</v>
      </c>
      <c r="K84" s="108">
        <v>6.9309282700000002E-2</v>
      </c>
      <c r="L84" s="108">
        <v>0.79411347030000001</v>
      </c>
      <c r="M84" s="108">
        <v>0.64517079430000002</v>
      </c>
      <c r="N84" s="108">
        <v>0.97744071690000001</v>
      </c>
      <c r="O84" s="113">
        <v>208</v>
      </c>
      <c r="P84" s="113">
        <v>3422</v>
      </c>
      <c r="Q84" s="109">
        <v>6.4676618599999999E-2</v>
      </c>
      <c r="R84" s="108">
        <v>5.3208017099999998E-2</v>
      </c>
      <c r="S84" s="108">
        <v>7.8617193799999999E-2</v>
      </c>
      <c r="T84" s="108">
        <v>4.8032225900000003E-2</v>
      </c>
      <c r="U84" s="111">
        <v>6.0783167700000001E-2</v>
      </c>
      <c r="V84" s="108">
        <v>5.30594962E-2</v>
      </c>
      <c r="W84" s="108">
        <v>6.9631145199999994E-2</v>
      </c>
      <c r="X84" s="108">
        <v>0.82127640580000005</v>
      </c>
      <c r="Y84" s="108">
        <v>0.6756458514</v>
      </c>
      <c r="Z84" s="108">
        <v>0.9982965681</v>
      </c>
      <c r="AA84" s="113">
        <v>221</v>
      </c>
      <c r="AB84" s="113">
        <v>3239</v>
      </c>
      <c r="AC84" s="109">
        <v>7.1441179100000002E-2</v>
      </c>
      <c r="AD84" s="108">
        <v>5.8910091099999999E-2</v>
      </c>
      <c r="AE84" s="108">
        <v>8.6637823500000002E-2</v>
      </c>
      <c r="AF84" s="108">
        <v>0.39194292739999997</v>
      </c>
      <c r="AG84" s="111">
        <v>6.8230935500000006E-2</v>
      </c>
      <c r="AH84" s="108">
        <v>5.9803047200000001E-2</v>
      </c>
      <c r="AI84" s="108">
        <v>7.7846544200000006E-2</v>
      </c>
      <c r="AJ84" s="108">
        <v>0.91920983759999997</v>
      </c>
      <c r="AK84" s="108">
        <v>0.75797650490000001</v>
      </c>
      <c r="AL84" s="108">
        <v>1.1147399952999999</v>
      </c>
      <c r="AM84" s="108">
        <v>0.41456962450000001</v>
      </c>
      <c r="AN84" s="108">
        <v>1.1045905101</v>
      </c>
      <c r="AO84" s="108">
        <v>0.86980102670000004</v>
      </c>
      <c r="AP84" s="108">
        <v>1.4027578234</v>
      </c>
      <c r="AQ84" s="108">
        <v>0.57420291580000005</v>
      </c>
      <c r="AR84" s="108">
        <v>1.0747311998</v>
      </c>
      <c r="AS84" s="108">
        <v>0.8358290142</v>
      </c>
      <c r="AT84" s="108">
        <v>1.3819179908000001</v>
      </c>
      <c r="AU84" s="110" t="s">
        <v>28</v>
      </c>
      <c r="AV84" s="110" t="s">
        <v>28</v>
      </c>
      <c r="AW84" s="110" t="s">
        <v>28</v>
      </c>
      <c r="AX84" s="110" t="s">
        <v>28</v>
      </c>
      <c r="AY84" s="110" t="s">
        <v>28</v>
      </c>
      <c r="AZ84" s="110" t="s">
        <v>28</v>
      </c>
      <c r="BA84" s="110" t="s">
        <v>28</v>
      </c>
      <c r="BB84" s="110" t="s">
        <v>28</v>
      </c>
      <c r="BC84" s="104" t="s">
        <v>28</v>
      </c>
      <c r="BD84" s="105">
        <v>163</v>
      </c>
      <c r="BE84" s="105">
        <v>208</v>
      </c>
      <c r="BF84" s="105">
        <v>221</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0">
        <v>138</v>
      </c>
      <c r="D85" s="114">
        <v>2132</v>
      </c>
      <c r="E85" s="112">
        <v>5.7064021899999998E-2</v>
      </c>
      <c r="F85" s="102">
        <v>4.58037206E-2</v>
      </c>
      <c r="G85" s="102">
        <v>7.1092534799999996E-2</v>
      </c>
      <c r="H85" s="102">
        <v>1.14217303E-2</v>
      </c>
      <c r="I85" s="103">
        <v>6.4727955000000004E-2</v>
      </c>
      <c r="J85" s="102">
        <v>5.4781358600000003E-2</v>
      </c>
      <c r="K85" s="102">
        <v>7.6480544900000003E-2</v>
      </c>
      <c r="L85" s="102">
        <v>0.75300436150000005</v>
      </c>
      <c r="M85" s="102">
        <v>0.60441588619999997</v>
      </c>
      <c r="N85" s="102">
        <v>0.93812155070000003</v>
      </c>
      <c r="O85" s="114">
        <v>164</v>
      </c>
      <c r="P85" s="114">
        <v>2302</v>
      </c>
      <c r="Q85" s="112">
        <v>6.0052477299999997E-2</v>
      </c>
      <c r="R85" s="102">
        <v>4.8657111400000001E-2</v>
      </c>
      <c r="S85" s="102">
        <v>7.4116607700000003E-2</v>
      </c>
      <c r="T85" s="102">
        <v>1.15717697E-2</v>
      </c>
      <c r="U85" s="103">
        <v>7.1242397900000004E-2</v>
      </c>
      <c r="V85" s="102">
        <v>6.1132316800000003E-2</v>
      </c>
      <c r="W85" s="102">
        <v>8.3024487300000005E-2</v>
      </c>
      <c r="X85" s="102">
        <v>0.76255815230000001</v>
      </c>
      <c r="Y85" s="102">
        <v>0.61785755710000001</v>
      </c>
      <c r="Z85" s="102">
        <v>0.94114724189999999</v>
      </c>
      <c r="AA85" s="114">
        <v>131</v>
      </c>
      <c r="AB85" s="114">
        <v>1971</v>
      </c>
      <c r="AC85" s="112">
        <v>5.7722140499999998E-2</v>
      </c>
      <c r="AD85" s="102">
        <v>4.6079280700000003E-2</v>
      </c>
      <c r="AE85" s="102">
        <v>7.2306803700000005E-2</v>
      </c>
      <c r="AF85" s="102">
        <v>9.6508467000000001E-3</v>
      </c>
      <c r="AG85" s="103">
        <v>6.6463724000000002E-2</v>
      </c>
      <c r="AH85" s="102">
        <v>5.6003458399999997E-2</v>
      </c>
      <c r="AI85" s="102">
        <v>7.8877746700000001E-2</v>
      </c>
      <c r="AJ85" s="102">
        <v>0.7426915409</v>
      </c>
      <c r="AK85" s="102">
        <v>0.59288674480000003</v>
      </c>
      <c r="AL85" s="102">
        <v>0.93034754060000002</v>
      </c>
      <c r="AM85" s="102">
        <v>0.77948980479999996</v>
      </c>
      <c r="AN85" s="102">
        <v>0.96119499210000003</v>
      </c>
      <c r="AO85" s="102">
        <v>0.72859689630000002</v>
      </c>
      <c r="AP85" s="102">
        <v>1.2680479665</v>
      </c>
      <c r="AQ85" s="102">
        <v>0.71395667770000004</v>
      </c>
      <c r="AR85" s="102">
        <v>1.0523702204000001</v>
      </c>
      <c r="AS85" s="102">
        <v>0.80099753900000004</v>
      </c>
      <c r="AT85" s="102">
        <v>1.382629817</v>
      </c>
      <c r="AU85" s="100" t="s">
        <v>28</v>
      </c>
      <c r="AV85" s="100" t="s">
        <v>28</v>
      </c>
      <c r="AW85" s="100" t="s">
        <v>28</v>
      </c>
      <c r="AX85" s="100" t="s">
        <v>28</v>
      </c>
      <c r="AY85" s="100" t="s">
        <v>28</v>
      </c>
      <c r="AZ85" s="100" t="s">
        <v>28</v>
      </c>
      <c r="BA85" s="100" t="s">
        <v>28</v>
      </c>
      <c r="BB85" s="100" t="s">
        <v>28</v>
      </c>
      <c r="BC85" s="106" t="s">
        <v>28</v>
      </c>
      <c r="BD85" s="107">
        <v>138</v>
      </c>
      <c r="BE85" s="107">
        <v>164</v>
      </c>
      <c r="BF85" s="107">
        <v>131</v>
      </c>
    </row>
    <row r="86" spans="1:93" x14ac:dyDescent="0.3">
      <c r="A86" s="10"/>
      <c r="B86" t="s">
        <v>100</v>
      </c>
      <c r="C86" s="100">
        <v>145</v>
      </c>
      <c r="D86" s="114">
        <v>2478</v>
      </c>
      <c r="E86" s="112">
        <v>5.4140041799999997E-2</v>
      </c>
      <c r="F86" s="102">
        <v>4.3639623799999999E-2</v>
      </c>
      <c r="G86" s="102">
        <v>6.7167034700000003E-2</v>
      </c>
      <c r="H86" s="102">
        <v>2.2360107999999999E-3</v>
      </c>
      <c r="I86" s="103">
        <v>5.8514931399999998E-2</v>
      </c>
      <c r="J86" s="102">
        <v>4.9725396999999998E-2</v>
      </c>
      <c r="K86" s="102">
        <v>6.8858116799999994E-2</v>
      </c>
      <c r="L86" s="102">
        <v>0.71442015839999995</v>
      </c>
      <c r="M86" s="102">
        <v>0.57585893769999996</v>
      </c>
      <c r="N86" s="102">
        <v>0.88632150919999997</v>
      </c>
      <c r="O86" s="114">
        <v>196</v>
      </c>
      <c r="P86" s="114">
        <v>2638</v>
      </c>
      <c r="Q86" s="112">
        <v>6.4436158699999996E-2</v>
      </c>
      <c r="R86" s="102">
        <v>5.2770157499999998E-2</v>
      </c>
      <c r="S86" s="102">
        <v>7.86811855E-2</v>
      </c>
      <c r="T86" s="102">
        <v>4.8986412600000001E-2</v>
      </c>
      <c r="U86" s="103">
        <v>7.4298711099999998E-2</v>
      </c>
      <c r="V86" s="102">
        <v>6.4592362599999995E-2</v>
      </c>
      <c r="W86" s="102">
        <v>8.5463640899999999E-2</v>
      </c>
      <c r="X86" s="102">
        <v>0.81822299949999999</v>
      </c>
      <c r="Y86" s="102">
        <v>0.67008582419999996</v>
      </c>
      <c r="Z86" s="102">
        <v>0.99910914799999995</v>
      </c>
      <c r="AA86" s="114">
        <v>148</v>
      </c>
      <c r="AB86" s="114">
        <v>2428</v>
      </c>
      <c r="AC86" s="112">
        <v>5.2437080300000001E-2</v>
      </c>
      <c r="AD86" s="102">
        <v>4.2197461200000001E-2</v>
      </c>
      <c r="AE86" s="102">
        <v>6.5161441099999995E-2</v>
      </c>
      <c r="AF86" s="102">
        <v>3.8525149999999998E-4</v>
      </c>
      <c r="AG86" s="103">
        <v>6.0955518899999998E-2</v>
      </c>
      <c r="AH86" s="102">
        <v>5.1885343600000002E-2</v>
      </c>
      <c r="AI86" s="102">
        <v>7.1611268800000002E-2</v>
      </c>
      <c r="AJ86" s="102">
        <v>0.67469043259999995</v>
      </c>
      <c r="AK86" s="102">
        <v>0.54294066789999995</v>
      </c>
      <c r="AL86" s="102">
        <v>0.83841054240000001</v>
      </c>
      <c r="AM86" s="102">
        <v>0.12369515959999999</v>
      </c>
      <c r="AN86" s="102">
        <v>0.81378346099999999</v>
      </c>
      <c r="AO86" s="102">
        <v>0.62599697899999995</v>
      </c>
      <c r="AP86" s="102">
        <v>1.0579021043000001</v>
      </c>
      <c r="AQ86" s="102">
        <v>0.19177716110000001</v>
      </c>
      <c r="AR86" s="102">
        <v>1.1901756372000001</v>
      </c>
      <c r="AS86" s="102">
        <v>0.9163919653</v>
      </c>
      <c r="AT86" s="102">
        <v>1.5457556383</v>
      </c>
      <c r="AU86" s="100">
        <v>1</v>
      </c>
      <c r="AV86" s="100" t="s">
        <v>28</v>
      </c>
      <c r="AW86" s="100">
        <v>3</v>
      </c>
      <c r="AX86" s="100" t="s">
        <v>28</v>
      </c>
      <c r="AY86" s="100" t="s">
        <v>28</v>
      </c>
      <c r="AZ86" s="100" t="s">
        <v>28</v>
      </c>
      <c r="BA86" s="100" t="s">
        <v>28</v>
      </c>
      <c r="BB86" s="100" t="s">
        <v>28</v>
      </c>
      <c r="BC86" s="106" t="s">
        <v>235</v>
      </c>
      <c r="BD86" s="107">
        <v>145</v>
      </c>
      <c r="BE86" s="107">
        <v>196</v>
      </c>
      <c r="BF86" s="107">
        <v>148</v>
      </c>
    </row>
    <row r="87" spans="1:93" x14ac:dyDescent="0.3">
      <c r="A87" s="10"/>
      <c r="B87" t="s">
        <v>101</v>
      </c>
      <c r="C87" s="100">
        <v>158</v>
      </c>
      <c r="D87" s="114">
        <v>2790</v>
      </c>
      <c r="E87" s="112">
        <v>5.6491924200000002E-2</v>
      </c>
      <c r="F87" s="102">
        <v>4.57880762E-2</v>
      </c>
      <c r="G87" s="102">
        <v>6.9698003499999994E-2</v>
      </c>
      <c r="H87" s="102">
        <v>6.1299542E-3</v>
      </c>
      <c r="I87" s="103">
        <v>5.6630824400000002E-2</v>
      </c>
      <c r="J87" s="102">
        <v>4.8454590200000001E-2</v>
      </c>
      <c r="K87" s="102">
        <v>6.6186717399999997E-2</v>
      </c>
      <c r="L87" s="102">
        <v>0.74545508449999998</v>
      </c>
      <c r="M87" s="102">
        <v>0.60420944669999999</v>
      </c>
      <c r="N87" s="102">
        <v>0.91971962060000001</v>
      </c>
      <c r="O87" s="114">
        <v>205</v>
      </c>
      <c r="P87" s="114">
        <v>3012</v>
      </c>
      <c r="Q87" s="112">
        <v>6.70276073E-2</v>
      </c>
      <c r="R87" s="102">
        <v>5.5080156900000003E-2</v>
      </c>
      <c r="S87" s="102">
        <v>8.1566582100000007E-2</v>
      </c>
      <c r="T87" s="102">
        <v>0.10755277319999999</v>
      </c>
      <c r="U87" s="103">
        <v>6.8061089000000005E-2</v>
      </c>
      <c r="V87" s="102">
        <v>5.9353782200000003E-2</v>
      </c>
      <c r="W87" s="102">
        <v>7.8045773299999996E-2</v>
      </c>
      <c r="X87" s="102">
        <v>0.85112972229999995</v>
      </c>
      <c r="Y87" s="102">
        <v>0.69941865039999995</v>
      </c>
      <c r="Z87" s="102">
        <v>1.0357484802000001</v>
      </c>
      <c r="AA87" s="114">
        <v>162</v>
      </c>
      <c r="AB87" s="114">
        <v>2687</v>
      </c>
      <c r="AC87" s="112">
        <v>5.7536454000000001E-2</v>
      </c>
      <c r="AD87" s="102">
        <v>4.66396611E-2</v>
      </c>
      <c r="AE87" s="102">
        <v>7.0979150800000002E-2</v>
      </c>
      <c r="AF87" s="102">
        <v>5.0023146000000001E-3</v>
      </c>
      <c r="AG87" s="103">
        <v>6.02902866E-2</v>
      </c>
      <c r="AH87" s="102">
        <v>5.1685728100000002E-2</v>
      </c>
      <c r="AI87" s="102">
        <v>7.0327318299999997E-2</v>
      </c>
      <c r="AJ87" s="102">
        <v>0.74030237470000004</v>
      </c>
      <c r="AK87" s="102">
        <v>0.60009697240000004</v>
      </c>
      <c r="AL87" s="102">
        <v>0.91326507420000003</v>
      </c>
      <c r="AM87" s="102">
        <v>0.23835688429999999</v>
      </c>
      <c r="AN87" s="102">
        <v>0.85839934210000002</v>
      </c>
      <c r="AO87" s="102">
        <v>0.66598524280000004</v>
      </c>
      <c r="AP87" s="102">
        <v>1.106405042</v>
      </c>
      <c r="AQ87" s="102">
        <v>0.18731272369999999</v>
      </c>
      <c r="AR87" s="102">
        <v>1.1864989244999999</v>
      </c>
      <c r="AS87" s="102">
        <v>0.9201827091</v>
      </c>
      <c r="AT87" s="102">
        <v>1.5298914921</v>
      </c>
      <c r="AU87" s="100" t="s">
        <v>28</v>
      </c>
      <c r="AV87" s="100" t="s">
        <v>28</v>
      </c>
      <c r="AW87" s="100" t="s">
        <v>28</v>
      </c>
      <c r="AX87" s="100" t="s">
        <v>28</v>
      </c>
      <c r="AY87" s="100" t="s">
        <v>28</v>
      </c>
      <c r="AZ87" s="100" t="s">
        <v>28</v>
      </c>
      <c r="BA87" s="100" t="s">
        <v>28</v>
      </c>
      <c r="BB87" s="100" t="s">
        <v>28</v>
      </c>
      <c r="BC87" s="106" t="s">
        <v>28</v>
      </c>
      <c r="BD87" s="107">
        <v>158</v>
      </c>
      <c r="BE87" s="107">
        <v>205</v>
      </c>
      <c r="BF87" s="107">
        <v>162</v>
      </c>
    </row>
    <row r="88" spans="1:93" x14ac:dyDescent="0.3">
      <c r="A88" s="10"/>
      <c r="B88" t="s">
        <v>102</v>
      </c>
      <c r="C88" s="100">
        <v>100</v>
      </c>
      <c r="D88" s="114">
        <v>1286</v>
      </c>
      <c r="E88" s="112">
        <v>6.9185312200000001E-2</v>
      </c>
      <c r="F88" s="102">
        <v>5.4327286199999998E-2</v>
      </c>
      <c r="G88" s="102">
        <v>8.8106875099999996E-2</v>
      </c>
      <c r="H88" s="102">
        <v>0.460331987</v>
      </c>
      <c r="I88" s="103">
        <v>7.77604977E-2</v>
      </c>
      <c r="J88" s="102">
        <v>6.3920310699999996E-2</v>
      </c>
      <c r="K88" s="102">
        <v>9.4597396900000005E-2</v>
      </c>
      <c r="L88" s="102">
        <v>0.91295425799999996</v>
      </c>
      <c r="M88" s="102">
        <v>0.71689099450000004</v>
      </c>
      <c r="N88" s="102">
        <v>1.1626390673</v>
      </c>
      <c r="O88" s="114">
        <v>124</v>
      </c>
      <c r="P88" s="114">
        <v>1422</v>
      </c>
      <c r="Q88" s="112">
        <v>7.5506751699999999E-2</v>
      </c>
      <c r="R88" s="102">
        <v>6.0190414300000002E-2</v>
      </c>
      <c r="S88" s="102">
        <v>9.47205567E-2</v>
      </c>
      <c r="T88" s="102">
        <v>0.71605580270000002</v>
      </c>
      <c r="U88" s="103">
        <v>8.7201125199999993E-2</v>
      </c>
      <c r="V88" s="102">
        <v>7.3127703299999999E-2</v>
      </c>
      <c r="W88" s="102">
        <v>0.1039829763</v>
      </c>
      <c r="X88" s="102">
        <v>0.95879956379999998</v>
      </c>
      <c r="Y88" s="102">
        <v>0.76430970330000003</v>
      </c>
      <c r="Z88" s="102">
        <v>1.2027802338</v>
      </c>
      <c r="AA88" s="114">
        <v>100</v>
      </c>
      <c r="AB88" s="114">
        <v>1221</v>
      </c>
      <c r="AC88" s="112">
        <v>7.4296652899999996E-2</v>
      </c>
      <c r="AD88" s="102">
        <v>5.83116334E-2</v>
      </c>
      <c r="AE88" s="102">
        <v>9.4663659900000002E-2</v>
      </c>
      <c r="AF88" s="102">
        <v>0.71551596260000006</v>
      </c>
      <c r="AG88" s="103">
        <v>8.1900081900000005E-2</v>
      </c>
      <c r="AH88" s="102">
        <v>6.7323111800000002E-2</v>
      </c>
      <c r="AI88" s="102">
        <v>9.9633294299999994E-2</v>
      </c>
      <c r="AJ88" s="102">
        <v>0.95595026770000002</v>
      </c>
      <c r="AK88" s="102">
        <v>0.75027635029999995</v>
      </c>
      <c r="AL88" s="102">
        <v>1.2180057575000001</v>
      </c>
      <c r="AM88" s="102">
        <v>0.91679588170000004</v>
      </c>
      <c r="AN88" s="102">
        <v>0.98397363459999998</v>
      </c>
      <c r="AO88" s="102">
        <v>0.72668603620000005</v>
      </c>
      <c r="AP88" s="102">
        <v>1.3323554678</v>
      </c>
      <c r="AQ88" s="102">
        <v>0.571608801</v>
      </c>
      <c r="AR88" s="102">
        <v>1.0913696761</v>
      </c>
      <c r="AS88" s="102">
        <v>0.80613549439999999</v>
      </c>
      <c r="AT88" s="102">
        <v>1.4775280063</v>
      </c>
      <c r="AU88" s="100" t="s">
        <v>28</v>
      </c>
      <c r="AV88" s="100" t="s">
        <v>28</v>
      </c>
      <c r="AW88" s="100" t="s">
        <v>28</v>
      </c>
      <c r="AX88" s="100" t="s">
        <v>28</v>
      </c>
      <c r="AY88" s="100" t="s">
        <v>28</v>
      </c>
      <c r="AZ88" s="100" t="s">
        <v>28</v>
      </c>
      <c r="BA88" s="100" t="s">
        <v>28</v>
      </c>
      <c r="BB88" s="100" t="s">
        <v>28</v>
      </c>
      <c r="BC88" s="106" t="s">
        <v>28</v>
      </c>
      <c r="BD88" s="107">
        <v>100</v>
      </c>
      <c r="BE88" s="107">
        <v>124</v>
      </c>
      <c r="BF88" s="107">
        <v>100</v>
      </c>
    </row>
    <row r="89" spans="1:93" x14ac:dyDescent="0.3">
      <c r="A89" s="10"/>
      <c r="B89" t="s">
        <v>150</v>
      </c>
      <c r="C89" s="100">
        <v>167</v>
      </c>
      <c r="D89" s="114">
        <v>2615</v>
      </c>
      <c r="E89" s="112">
        <v>6.1118438599999998E-2</v>
      </c>
      <c r="F89" s="102">
        <v>4.9690319599999998E-2</v>
      </c>
      <c r="G89" s="102">
        <v>7.5174874399999994E-2</v>
      </c>
      <c r="H89" s="102">
        <v>4.17404543E-2</v>
      </c>
      <c r="I89" s="103">
        <v>6.3862332699999996E-2</v>
      </c>
      <c r="J89" s="102">
        <v>5.4875289600000002E-2</v>
      </c>
      <c r="K89" s="102">
        <v>7.4321203000000002E-2</v>
      </c>
      <c r="L89" s="102">
        <v>0.80650555729999995</v>
      </c>
      <c r="M89" s="102">
        <v>0.65570259730000002</v>
      </c>
      <c r="N89" s="102">
        <v>0.99199121180000005</v>
      </c>
      <c r="O89" s="114">
        <v>241</v>
      </c>
      <c r="P89" s="114">
        <v>3080</v>
      </c>
      <c r="Q89" s="112">
        <v>7.1422844299999996E-2</v>
      </c>
      <c r="R89" s="102">
        <v>5.9118787999999999E-2</v>
      </c>
      <c r="S89" s="102">
        <v>8.6287673699999998E-2</v>
      </c>
      <c r="T89" s="102">
        <v>0.31126842529999998</v>
      </c>
      <c r="U89" s="103">
        <v>7.8246753200000005E-2</v>
      </c>
      <c r="V89" s="102">
        <v>6.8966091600000001E-2</v>
      </c>
      <c r="W89" s="102">
        <v>8.8776299399999994E-2</v>
      </c>
      <c r="X89" s="102">
        <v>0.90694130529999994</v>
      </c>
      <c r="Y89" s="102">
        <v>0.75070198170000002</v>
      </c>
      <c r="Z89" s="102">
        <v>1.0956978287000001</v>
      </c>
      <c r="AA89" s="114">
        <v>147</v>
      </c>
      <c r="AB89" s="114">
        <v>2539</v>
      </c>
      <c r="AC89" s="112">
        <v>5.11672777E-2</v>
      </c>
      <c r="AD89" s="102">
        <v>4.11460799E-2</v>
      </c>
      <c r="AE89" s="102">
        <v>6.3629155199999995E-2</v>
      </c>
      <c r="AF89" s="102">
        <v>1.7078349999999999E-4</v>
      </c>
      <c r="AG89" s="103">
        <v>5.7896809799999997E-2</v>
      </c>
      <c r="AH89" s="102">
        <v>4.9254817499999999E-2</v>
      </c>
      <c r="AI89" s="102">
        <v>6.8055080800000001E-2</v>
      </c>
      <c r="AJ89" s="102">
        <v>0.65835230619999996</v>
      </c>
      <c r="AK89" s="102">
        <v>0.52941289489999999</v>
      </c>
      <c r="AL89" s="102">
        <v>0.81869513059999999</v>
      </c>
      <c r="AM89" s="102">
        <v>1.0363014E-2</v>
      </c>
      <c r="AN89" s="102">
        <v>0.71639932839999998</v>
      </c>
      <c r="AO89" s="102">
        <v>0.55515047429999997</v>
      </c>
      <c r="AP89" s="102">
        <v>0.92448448019999996</v>
      </c>
      <c r="AQ89" s="102">
        <v>0.21457070880000001</v>
      </c>
      <c r="AR89" s="102">
        <v>1.1685973328000001</v>
      </c>
      <c r="AS89" s="102">
        <v>0.91370715140000003</v>
      </c>
      <c r="AT89" s="102">
        <v>1.4945923582</v>
      </c>
      <c r="AU89" s="100" t="s">
        <v>28</v>
      </c>
      <c r="AV89" s="100" t="s">
        <v>28</v>
      </c>
      <c r="AW89" s="100">
        <v>3</v>
      </c>
      <c r="AX89" s="100" t="s">
        <v>28</v>
      </c>
      <c r="AY89" s="100" t="s">
        <v>28</v>
      </c>
      <c r="AZ89" s="100" t="s">
        <v>28</v>
      </c>
      <c r="BA89" s="100" t="s">
        <v>28</v>
      </c>
      <c r="BB89" s="100" t="s">
        <v>28</v>
      </c>
      <c r="BC89" s="106">
        <v>-3</v>
      </c>
      <c r="BD89" s="107">
        <v>167</v>
      </c>
      <c r="BE89" s="107">
        <v>241</v>
      </c>
      <c r="BF89" s="107">
        <v>147</v>
      </c>
    </row>
    <row r="90" spans="1:93" x14ac:dyDescent="0.3">
      <c r="A90" s="10"/>
      <c r="B90" t="s">
        <v>151</v>
      </c>
      <c r="C90" s="100">
        <v>167</v>
      </c>
      <c r="D90" s="114">
        <v>2355</v>
      </c>
      <c r="E90" s="112">
        <v>6.8649097699999995E-2</v>
      </c>
      <c r="F90" s="102">
        <v>5.58645537E-2</v>
      </c>
      <c r="G90" s="102">
        <v>8.4359371000000002E-2</v>
      </c>
      <c r="H90" s="102">
        <v>0.34714438669999997</v>
      </c>
      <c r="I90" s="103">
        <v>7.0912951200000005E-2</v>
      </c>
      <c r="J90" s="102">
        <v>6.0933708000000003E-2</v>
      </c>
      <c r="K90" s="102">
        <v>8.2526516300000005E-2</v>
      </c>
      <c r="L90" s="102">
        <v>0.90587848900000001</v>
      </c>
      <c r="M90" s="102">
        <v>0.73717644140000005</v>
      </c>
      <c r="N90" s="102">
        <v>1.1131878213999999</v>
      </c>
      <c r="O90" s="114">
        <v>189</v>
      </c>
      <c r="P90" s="114">
        <v>2410</v>
      </c>
      <c r="Q90" s="112">
        <v>7.1836234200000001E-2</v>
      </c>
      <c r="R90" s="102">
        <v>5.8709269299999998E-2</v>
      </c>
      <c r="S90" s="102">
        <v>8.7898292899999994E-2</v>
      </c>
      <c r="T90" s="102">
        <v>0.3720340795</v>
      </c>
      <c r="U90" s="103">
        <v>7.8423236499999993E-2</v>
      </c>
      <c r="V90" s="102">
        <v>6.8003139000000004E-2</v>
      </c>
      <c r="W90" s="102">
        <v>9.0440002000000005E-2</v>
      </c>
      <c r="X90" s="102">
        <v>0.91219061180000005</v>
      </c>
      <c r="Y90" s="102">
        <v>0.74550183290000005</v>
      </c>
      <c r="Z90" s="102">
        <v>1.1161497872999999</v>
      </c>
      <c r="AA90" s="114">
        <v>117</v>
      </c>
      <c r="AB90" s="114">
        <v>1909</v>
      </c>
      <c r="AC90" s="112">
        <v>5.7801387799999999E-2</v>
      </c>
      <c r="AD90" s="102">
        <v>4.5868024799999997E-2</v>
      </c>
      <c r="AE90" s="102">
        <v>7.2839422500000001E-2</v>
      </c>
      <c r="AF90" s="102">
        <v>1.2083995E-2</v>
      </c>
      <c r="AG90" s="103">
        <v>6.1288632799999999E-2</v>
      </c>
      <c r="AH90" s="102">
        <v>5.1131239699999997E-2</v>
      </c>
      <c r="AI90" s="102">
        <v>7.3463826199999999E-2</v>
      </c>
      <c r="AJ90" s="102">
        <v>0.74371119009999997</v>
      </c>
      <c r="AK90" s="102">
        <v>0.59016858520000004</v>
      </c>
      <c r="AL90" s="102">
        <v>0.93720056969999999</v>
      </c>
      <c r="AM90" s="102">
        <v>0.122171928</v>
      </c>
      <c r="AN90" s="102">
        <v>0.80462719760000001</v>
      </c>
      <c r="AO90" s="102">
        <v>0.61078650830000003</v>
      </c>
      <c r="AP90" s="102">
        <v>1.0599856387</v>
      </c>
      <c r="AQ90" s="102">
        <v>0.72749386090000001</v>
      </c>
      <c r="AR90" s="102">
        <v>1.0464264885000001</v>
      </c>
      <c r="AS90" s="102">
        <v>0.81068943110000002</v>
      </c>
      <c r="AT90" s="102">
        <v>1.3507125587</v>
      </c>
      <c r="AU90" s="100" t="s">
        <v>28</v>
      </c>
      <c r="AV90" s="100" t="s">
        <v>28</v>
      </c>
      <c r="AW90" s="100" t="s">
        <v>28</v>
      </c>
      <c r="AX90" s="100" t="s">
        <v>28</v>
      </c>
      <c r="AY90" s="100" t="s">
        <v>28</v>
      </c>
      <c r="AZ90" s="100" t="s">
        <v>28</v>
      </c>
      <c r="BA90" s="100" t="s">
        <v>28</v>
      </c>
      <c r="BB90" s="100" t="s">
        <v>28</v>
      </c>
      <c r="BC90" s="106" t="s">
        <v>28</v>
      </c>
      <c r="BD90" s="107">
        <v>167</v>
      </c>
      <c r="BE90" s="107">
        <v>189</v>
      </c>
      <c r="BF90" s="107">
        <v>117</v>
      </c>
    </row>
    <row r="91" spans="1:93" x14ac:dyDescent="0.3">
      <c r="A91" s="10"/>
      <c r="B91" t="s">
        <v>103</v>
      </c>
      <c r="C91" s="100">
        <v>167</v>
      </c>
      <c r="D91" s="114">
        <v>2655</v>
      </c>
      <c r="E91" s="112">
        <v>6.1646206600000003E-2</v>
      </c>
      <c r="F91" s="102">
        <v>5.0170713999999998E-2</v>
      </c>
      <c r="G91" s="102">
        <v>7.5746476199999996E-2</v>
      </c>
      <c r="H91" s="102">
        <v>4.9483760799999998E-2</v>
      </c>
      <c r="I91" s="103">
        <v>6.2900188300000007E-2</v>
      </c>
      <c r="J91" s="102">
        <v>5.40485432E-2</v>
      </c>
      <c r="K91" s="102">
        <v>7.3201486199999999E-2</v>
      </c>
      <c r="L91" s="102">
        <v>0.81346986939999999</v>
      </c>
      <c r="M91" s="102">
        <v>0.66204177630000005</v>
      </c>
      <c r="N91" s="102">
        <v>0.99953394500000003</v>
      </c>
      <c r="O91" s="114">
        <v>209</v>
      </c>
      <c r="P91" s="114">
        <v>2879</v>
      </c>
      <c r="Q91" s="112">
        <v>6.9590303300000003E-2</v>
      </c>
      <c r="R91" s="102">
        <v>5.7273471999999999E-2</v>
      </c>
      <c r="S91" s="102">
        <v>8.4555905900000006E-2</v>
      </c>
      <c r="T91" s="102">
        <v>0.2133616509</v>
      </c>
      <c r="U91" s="103">
        <v>7.2594650900000002E-2</v>
      </c>
      <c r="V91" s="102">
        <v>6.3390733800000001E-2</v>
      </c>
      <c r="W91" s="102">
        <v>8.3134916200000006E-2</v>
      </c>
      <c r="X91" s="102">
        <v>0.88367133939999998</v>
      </c>
      <c r="Y91" s="102">
        <v>0.72726979700000005</v>
      </c>
      <c r="Z91" s="102">
        <v>1.0737075007000001</v>
      </c>
      <c r="AA91" s="114">
        <v>147</v>
      </c>
      <c r="AB91" s="114">
        <v>2539</v>
      </c>
      <c r="AC91" s="112">
        <v>5.4519990900000002E-2</v>
      </c>
      <c r="AD91" s="102">
        <v>4.39693783E-2</v>
      </c>
      <c r="AE91" s="102">
        <v>6.7602261499999997E-2</v>
      </c>
      <c r="AF91" s="102">
        <v>1.2336408000000001E-3</v>
      </c>
      <c r="AG91" s="103">
        <v>5.7896809799999997E-2</v>
      </c>
      <c r="AH91" s="102">
        <v>4.9254817499999999E-2</v>
      </c>
      <c r="AI91" s="102">
        <v>6.8055080800000001E-2</v>
      </c>
      <c r="AJ91" s="102">
        <v>0.70149054980000003</v>
      </c>
      <c r="AK91" s="102">
        <v>0.56573933440000002</v>
      </c>
      <c r="AL91" s="102">
        <v>0.86981576419999995</v>
      </c>
      <c r="AM91" s="102">
        <v>6.2583526099999995E-2</v>
      </c>
      <c r="AN91" s="102">
        <v>0.78344235259999995</v>
      </c>
      <c r="AO91" s="102">
        <v>0.60596268600000003</v>
      </c>
      <c r="AP91" s="102">
        <v>1.0129038208000001</v>
      </c>
      <c r="AQ91" s="102">
        <v>0.34127041450000001</v>
      </c>
      <c r="AR91" s="102">
        <v>1.1288659443</v>
      </c>
      <c r="AS91" s="102">
        <v>0.87947615859999995</v>
      </c>
      <c r="AT91" s="102">
        <v>1.4489742647999999</v>
      </c>
      <c r="AU91" s="100" t="s">
        <v>28</v>
      </c>
      <c r="AV91" s="100" t="s">
        <v>28</v>
      </c>
      <c r="AW91" s="100">
        <v>3</v>
      </c>
      <c r="AX91" s="100" t="s">
        <v>28</v>
      </c>
      <c r="AY91" s="100" t="s">
        <v>28</v>
      </c>
      <c r="AZ91" s="100" t="s">
        <v>28</v>
      </c>
      <c r="BA91" s="100" t="s">
        <v>28</v>
      </c>
      <c r="BB91" s="100" t="s">
        <v>28</v>
      </c>
      <c r="BC91" s="106">
        <v>-3</v>
      </c>
      <c r="BD91" s="107">
        <v>167</v>
      </c>
      <c r="BE91" s="107">
        <v>209</v>
      </c>
      <c r="BF91" s="107">
        <v>147</v>
      </c>
    </row>
    <row r="92" spans="1:93" x14ac:dyDescent="0.3">
      <c r="A92" s="10"/>
      <c r="B92" t="s">
        <v>113</v>
      </c>
      <c r="C92" s="100">
        <v>115</v>
      </c>
      <c r="D92" s="114">
        <v>1840</v>
      </c>
      <c r="E92" s="112">
        <v>6.2045305000000002E-2</v>
      </c>
      <c r="F92" s="102">
        <v>4.9307543000000002E-2</v>
      </c>
      <c r="G92" s="102">
        <v>7.8073650300000005E-2</v>
      </c>
      <c r="H92" s="102">
        <v>8.8039184100000001E-2</v>
      </c>
      <c r="I92" s="103">
        <v>6.25E-2</v>
      </c>
      <c r="J92" s="102">
        <v>5.2060107899999999E-2</v>
      </c>
      <c r="K92" s="102">
        <v>7.5033459499999997E-2</v>
      </c>
      <c r="L92" s="102">
        <v>0.81873628389999997</v>
      </c>
      <c r="M92" s="102">
        <v>0.65065156069999996</v>
      </c>
      <c r="N92" s="102">
        <v>1.0302428260000001</v>
      </c>
      <c r="O92" s="114">
        <v>150</v>
      </c>
      <c r="P92" s="114">
        <v>2046</v>
      </c>
      <c r="Q92" s="112">
        <v>7.1769694199999998E-2</v>
      </c>
      <c r="R92" s="102">
        <v>5.7968066399999997E-2</v>
      </c>
      <c r="S92" s="102">
        <v>8.8857354099999994E-2</v>
      </c>
      <c r="T92" s="102">
        <v>0.39424606089999997</v>
      </c>
      <c r="U92" s="103">
        <v>7.3313782999999993E-2</v>
      </c>
      <c r="V92" s="102">
        <v>6.2471986299999997E-2</v>
      </c>
      <c r="W92" s="102">
        <v>8.6037135900000006E-2</v>
      </c>
      <c r="X92" s="102">
        <v>0.91134567330000005</v>
      </c>
      <c r="Y92" s="102">
        <v>0.73608989339999997</v>
      </c>
      <c r="Z92" s="102">
        <v>1.1283281345</v>
      </c>
      <c r="AA92" s="114">
        <v>98</v>
      </c>
      <c r="AB92" s="114">
        <v>1607</v>
      </c>
      <c r="AC92" s="112">
        <v>5.92397427E-2</v>
      </c>
      <c r="AD92" s="102">
        <v>4.6373213900000002E-2</v>
      </c>
      <c r="AE92" s="102">
        <v>7.5676167700000005E-2</v>
      </c>
      <c r="AF92" s="102">
        <v>2.9758591399999999E-2</v>
      </c>
      <c r="AG92" s="103">
        <v>6.0983198500000002E-2</v>
      </c>
      <c r="AH92" s="102">
        <v>5.0029465000000002E-2</v>
      </c>
      <c r="AI92" s="102">
        <v>7.4335204299999999E-2</v>
      </c>
      <c r="AJ92" s="102">
        <v>0.76221802260000004</v>
      </c>
      <c r="AK92" s="102">
        <v>0.596668686</v>
      </c>
      <c r="AL92" s="102">
        <v>0.97370002410000001</v>
      </c>
      <c r="AM92" s="102">
        <v>0.20322079779999999</v>
      </c>
      <c r="AN92" s="102">
        <v>0.82541445040000005</v>
      </c>
      <c r="AO92" s="102">
        <v>0.61421343539999995</v>
      </c>
      <c r="AP92" s="102">
        <v>1.1092382154</v>
      </c>
      <c r="AQ92" s="102">
        <v>0.31409007049999998</v>
      </c>
      <c r="AR92" s="102">
        <v>1.1567304600999999</v>
      </c>
      <c r="AS92" s="102">
        <v>0.87120706680000004</v>
      </c>
      <c r="AT92" s="102">
        <v>1.5358293204</v>
      </c>
      <c r="AU92" s="100" t="s">
        <v>28</v>
      </c>
      <c r="AV92" s="100" t="s">
        <v>28</v>
      </c>
      <c r="AW92" s="100" t="s">
        <v>28</v>
      </c>
      <c r="AX92" s="100" t="s">
        <v>28</v>
      </c>
      <c r="AY92" s="100" t="s">
        <v>28</v>
      </c>
      <c r="AZ92" s="100" t="s">
        <v>28</v>
      </c>
      <c r="BA92" s="100" t="s">
        <v>28</v>
      </c>
      <c r="BB92" s="100" t="s">
        <v>28</v>
      </c>
      <c r="BC92" s="106" t="s">
        <v>28</v>
      </c>
      <c r="BD92" s="107">
        <v>115</v>
      </c>
      <c r="BE92" s="107">
        <v>150</v>
      </c>
      <c r="BF92" s="107">
        <v>98</v>
      </c>
    </row>
    <row r="93" spans="1:93" x14ac:dyDescent="0.3">
      <c r="A93" s="10"/>
      <c r="B93" t="s">
        <v>112</v>
      </c>
      <c r="C93" s="100">
        <v>17</v>
      </c>
      <c r="D93" s="114">
        <v>369</v>
      </c>
      <c r="E93" s="112">
        <v>4.0392166600000001E-2</v>
      </c>
      <c r="F93" s="102">
        <v>2.4574827699999999E-2</v>
      </c>
      <c r="G93" s="102">
        <v>6.6390175300000007E-2</v>
      </c>
      <c r="H93" s="102">
        <v>1.30710527E-2</v>
      </c>
      <c r="I93" s="103">
        <v>4.6070460700000003E-2</v>
      </c>
      <c r="J93" s="102">
        <v>2.8640187500000001E-2</v>
      </c>
      <c r="K93" s="102">
        <v>7.4108709999999994E-2</v>
      </c>
      <c r="L93" s="102">
        <v>0.53300620210000005</v>
      </c>
      <c r="M93" s="102">
        <v>0.32428405589999998</v>
      </c>
      <c r="N93" s="102">
        <v>0.87607024239999998</v>
      </c>
      <c r="O93" s="114">
        <v>18</v>
      </c>
      <c r="P93" s="114">
        <v>330</v>
      </c>
      <c r="Q93" s="112">
        <v>4.8107435099999998E-2</v>
      </c>
      <c r="R93" s="102">
        <v>2.96391004E-2</v>
      </c>
      <c r="S93" s="102">
        <v>7.8083520899999995E-2</v>
      </c>
      <c r="T93" s="102">
        <v>4.6105478599999999E-2</v>
      </c>
      <c r="U93" s="103">
        <v>5.45454545E-2</v>
      </c>
      <c r="V93" s="102">
        <v>3.4365956599999997E-2</v>
      </c>
      <c r="W93" s="102">
        <v>8.6574241100000005E-2</v>
      </c>
      <c r="X93" s="102">
        <v>0.61087766030000001</v>
      </c>
      <c r="Y93" s="102">
        <v>0.37636311830000002</v>
      </c>
      <c r="Z93" s="102">
        <v>0.99151988530000001</v>
      </c>
      <c r="AA93" s="114">
        <v>16</v>
      </c>
      <c r="AB93" s="114">
        <v>331</v>
      </c>
      <c r="AC93" s="112">
        <v>4.5597854799999997E-2</v>
      </c>
      <c r="AD93" s="102">
        <v>2.7329042000000001E-2</v>
      </c>
      <c r="AE93" s="102">
        <v>7.6078933299999998E-2</v>
      </c>
      <c r="AF93" s="102">
        <v>4.1182904200000002E-2</v>
      </c>
      <c r="AG93" s="103">
        <v>4.8338368600000001E-2</v>
      </c>
      <c r="AH93" s="102">
        <v>2.9613627100000001E-2</v>
      </c>
      <c r="AI93" s="102">
        <v>7.8902792599999994E-2</v>
      </c>
      <c r="AJ93" s="102">
        <v>0.58669239849999999</v>
      </c>
      <c r="AK93" s="102">
        <v>0.35163367369999998</v>
      </c>
      <c r="AL93" s="102">
        <v>0.97888227520000004</v>
      </c>
      <c r="AM93" s="102">
        <v>0.87933068859999997</v>
      </c>
      <c r="AN93" s="102">
        <v>0.94783383639999996</v>
      </c>
      <c r="AO93" s="102">
        <v>0.47461940139999997</v>
      </c>
      <c r="AP93" s="102">
        <v>1.8928618988999999</v>
      </c>
      <c r="AQ93" s="102">
        <v>0.61476446650000005</v>
      </c>
      <c r="AR93" s="102">
        <v>1.19100903</v>
      </c>
      <c r="AS93" s="102">
        <v>0.60294180279999998</v>
      </c>
      <c r="AT93" s="102">
        <v>2.3526358644999998</v>
      </c>
      <c r="AU93" s="100" t="s">
        <v>28</v>
      </c>
      <c r="AV93" s="100" t="s">
        <v>28</v>
      </c>
      <c r="AW93" s="100" t="s">
        <v>28</v>
      </c>
      <c r="AX93" s="100" t="s">
        <v>28</v>
      </c>
      <c r="AY93" s="100" t="s">
        <v>28</v>
      </c>
      <c r="AZ93" s="100" t="s">
        <v>28</v>
      </c>
      <c r="BA93" s="100" t="s">
        <v>28</v>
      </c>
      <c r="BB93" s="100" t="s">
        <v>28</v>
      </c>
      <c r="BC93" s="106" t="s">
        <v>28</v>
      </c>
      <c r="BD93" s="107">
        <v>17</v>
      </c>
      <c r="BE93" s="107">
        <v>18</v>
      </c>
      <c r="BF93" s="107">
        <v>16</v>
      </c>
    </row>
    <row r="94" spans="1:93" x14ac:dyDescent="0.3">
      <c r="A94" s="10"/>
      <c r="B94" t="s">
        <v>114</v>
      </c>
      <c r="C94" s="100">
        <v>204</v>
      </c>
      <c r="D94" s="114">
        <v>3019</v>
      </c>
      <c r="E94" s="112">
        <v>6.4389237599999996E-2</v>
      </c>
      <c r="F94" s="102">
        <v>5.29654913E-2</v>
      </c>
      <c r="G94" s="102">
        <v>7.8276889799999999E-2</v>
      </c>
      <c r="H94" s="102">
        <v>0.1020751511</v>
      </c>
      <c r="I94" s="103">
        <v>6.7572043700000001E-2</v>
      </c>
      <c r="J94" s="102">
        <v>5.8907558899999997E-2</v>
      </c>
      <c r="K94" s="102">
        <v>7.7510954100000001E-2</v>
      </c>
      <c r="L94" s="102">
        <v>0.84966630700000001</v>
      </c>
      <c r="M94" s="102">
        <v>0.69892104700000002</v>
      </c>
      <c r="N94" s="102">
        <v>1.0329247292999999</v>
      </c>
      <c r="O94" s="114">
        <v>258</v>
      </c>
      <c r="P94" s="114">
        <v>3424</v>
      </c>
      <c r="Q94" s="112">
        <v>6.9697108100000002E-2</v>
      </c>
      <c r="R94" s="102">
        <v>5.7918530400000001E-2</v>
      </c>
      <c r="S94" s="102">
        <v>8.3871031400000004E-2</v>
      </c>
      <c r="T94" s="102">
        <v>0.19597169340000001</v>
      </c>
      <c r="U94" s="103">
        <v>7.5350467300000001E-2</v>
      </c>
      <c r="V94" s="102">
        <v>6.6694874000000001E-2</v>
      </c>
      <c r="W94" s="102">
        <v>8.5129374699999996E-2</v>
      </c>
      <c r="X94" s="102">
        <v>0.88502756829999996</v>
      </c>
      <c r="Y94" s="102">
        <v>0.73546087459999998</v>
      </c>
      <c r="Z94" s="102">
        <v>1.0650108302000001</v>
      </c>
      <c r="AA94" s="114">
        <v>221</v>
      </c>
      <c r="AB94" s="114">
        <v>3082</v>
      </c>
      <c r="AC94" s="112">
        <v>6.8051771100000005E-2</v>
      </c>
      <c r="AD94" s="102">
        <v>5.6062572400000003E-2</v>
      </c>
      <c r="AE94" s="102">
        <v>8.2604906399999997E-2</v>
      </c>
      <c r="AF94" s="102">
        <v>0.17910396140000001</v>
      </c>
      <c r="AG94" s="103">
        <v>7.1706684000000007E-2</v>
      </c>
      <c r="AH94" s="102">
        <v>6.2849471099999998E-2</v>
      </c>
      <c r="AI94" s="102">
        <v>8.1812120899999993E-2</v>
      </c>
      <c r="AJ94" s="102">
        <v>0.87559945459999999</v>
      </c>
      <c r="AK94" s="102">
        <v>0.72133843190000002</v>
      </c>
      <c r="AL94" s="102">
        <v>1.0628497956</v>
      </c>
      <c r="AM94" s="102">
        <v>0.83975323130000001</v>
      </c>
      <c r="AN94" s="102">
        <v>0.97639303730000004</v>
      </c>
      <c r="AO94" s="102">
        <v>0.77456730220000003</v>
      </c>
      <c r="AP94" s="102">
        <v>1.2308076530000001</v>
      </c>
      <c r="AQ94" s="102">
        <v>0.50554557580000004</v>
      </c>
      <c r="AR94" s="102">
        <v>1.0824341251</v>
      </c>
      <c r="AS94" s="102">
        <v>0.85729396629999999</v>
      </c>
      <c r="AT94" s="102">
        <v>1.3666999666999999</v>
      </c>
      <c r="AU94" s="100" t="s">
        <v>28</v>
      </c>
      <c r="AV94" s="100" t="s">
        <v>28</v>
      </c>
      <c r="AW94" s="100" t="s">
        <v>28</v>
      </c>
      <c r="AX94" s="100" t="s">
        <v>28</v>
      </c>
      <c r="AY94" s="100" t="s">
        <v>28</v>
      </c>
      <c r="AZ94" s="100" t="s">
        <v>28</v>
      </c>
      <c r="BA94" s="100" t="s">
        <v>28</v>
      </c>
      <c r="BB94" s="100" t="s">
        <v>28</v>
      </c>
      <c r="BC94" s="106" t="s">
        <v>28</v>
      </c>
      <c r="BD94" s="107">
        <v>204</v>
      </c>
      <c r="BE94" s="107">
        <v>258</v>
      </c>
      <c r="BF94" s="107">
        <v>221</v>
      </c>
    </row>
    <row r="95" spans="1:93" x14ac:dyDescent="0.3">
      <c r="A95" s="10"/>
      <c r="B95" t="s">
        <v>104</v>
      </c>
      <c r="C95" s="100">
        <v>179</v>
      </c>
      <c r="D95" s="114">
        <v>2737</v>
      </c>
      <c r="E95" s="112">
        <v>6.0701457700000003E-2</v>
      </c>
      <c r="F95" s="102">
        <v>4.95523717E-2</v>
      </c>
      <c r="G95" s="102">
        <v>7.4359043700000002E-2</v>
      </c>
      <c r="H95" s="102">
        <v>3.2112350300000002E-2</v>
      </c>
      <c r="I95" s="103">
        <v>6.5400073099999997E-2</v>
      </c>
      <c r="J95" s="102">
        <v>5.6488031799999998E-2</v>
      </c>
      <c r="K95" s="102">
        <v>7.5718155199999998E-2</v>
      </c>
      <c r="L95" s="102">
        <v>0.80100316920000003</v>
      </c>
      <c r="M95" s="102">
        <v>0.65388226640000002</v>
      </c>
      <c r="N95" s="102">
        <v>0.98122568850000003</v>
      </c>
      <c r="O95" s="114">
        <v>198</v>
      </c>
      <c r="P95" s="114">
        <v>2856</v>
      </c>
      <c r="Q95" s="112">
        <v>6.4204275699999994E-2</v>
      </c>
      <c r="R95" s="102">
        <v>5.2674564100000001E-2</v>
      </c>
      <c r="S95" s="102">
        <v>7.8257676900000003E-2</v>
      </c>
      <c r="T95" s="102">
        <v>4.3152471099999999E-2</v>
      </c>
      <c r="U95" s="103">
        <v>6.9327731099999998E-2</v>
      </c>
      <c r="V95" s="102">
        <v>6.0313527200000001E-2</v>
      </c>
      <c r="W95" s="102">
        <v>7.9689159600000004E-2</v>
      </c>
      <c r="X95" s="102">
        <v>0.81527850359999998</v>
      </c>
      <c r="Y95" s="102">
        <v>0.66887196149999995</v>
      </c>
      <c r="Z95" s="102">
        <v>0.99373135160000003</v>
      </c>
      <c r="AA95" s="114">
        <v>144</v>
      </c>
      <c r="AB95" s="114">
        <v>2366</v>
      </c>
      <c r="AC95" s="112">
        <v>5.6855863100000001E-2</v>
      </c>
      <c r="AD95" s="102">
        <v>4.5788078000000003E-2</v>
      </c>
      <c r="AE95" s="102">
        <v>7.0598926899999997E-2</v>
      </c>
      <c r="AF95" s="102">
        <v>4.6551867000000002E-3</v>
      </c>
      <c r="AG95" s="103">
        <v>6.08622147E-2</v>
      </c>
      <c r="AH95" s="102">
        <v>5.1690923299999997E-2</v>
      </c>
      <c r="AI95" s="102">
        <v>7.1660727699999996E-2</v>
      </c>
      <c r="AJ95" s="102">
        <v>0.73154543859999999</v>
      </c>
      <c r="AK95" s="102">
        <v>0.58913993649999996</v>
      </c>
      <c r="AL95" s="102">
        <v>0.90837285950000002</v>
      </c>
      <c r="AM95" s="102">
        <v>0.36032132579999998</v>
      </c>
      <c r="AN95" s="102">
        <v>0.885546367</v>
      </c>
      <c r="AO95" s="102">
        <v>0.6825043543</v>
      </c>
      <c r="AP95" s="102">
        <v>1.1489924761000001</v>
      </c>
      <c r="AQ95" s="102">
        <v>0.65955050420000005</v>
      </c>
      <c r="AR95" s="102">
        <v>1.0577056650000001</v>
      </c>
      <c r="AS95" s="102">
        <v>0.82406999469999997</v>
      </c>
      <c r="AT95" s="102">
        <v>1.3575804008000001</v>
      </c>
      <c r="AU95" s="100" t="s">
        <v>28</v>
      </c>
      <c r="AV95" s="100" t="s">
        <v>28</v>
      </c>
      <c r="AW95" s="100">
        <v>3</v>
      </c>
      <c r="AX95" s="100" t="s">
        <v>28</v>
      </c>
      <c r="AY95" s="100" t="s">
        <v>28</v>
      </c>
      <c r="AZ95" s="100" t="s">
        <v>28</v>
      </c>
      <c r="BA95" s="100" t="s">
        <v>28</v>
      </c>
      <c r="BB95" s="100" t="s">
        <v>28</v>
      </c>
      <c r="BC95" s="106">
        <v>-3</v>
      </c>
      <c r="BD95" s="107">
        <v>179</v>
      </c>
      <c r="BE95" s="107">
        <v>198</v>
      </c>
      <c r="BF95" s="107">
        <v>144</v>
      </c>
    </row>
    <row r="96" spans="1:93" x14ac:dyDescent="0.3">
      <c r="A96" s="10"/>
      <c r="B96" t="s">
        <v>105</v>
      </c>
      <c r="C96" s="100">
        <v>135</v>
      </c>
      <c r="D96" s="114">
        <v>1733</v>
      </c>
      <c r="E96" s="112">
        <v>7.2104413500000006E-2</v>
      </c>
      <c r="F96" s="102">
        <v>5.7844103000000001E-2</v>
      </c>
      <c r="G96" s="102">
        <v>8.9880319400000006E-2</v>
      </c>
      <c r="H96" s="102">
        <v>0.65818257989999995</v>
      </c>
      <c r="I96" s="103">
        <v>7.7899596099999996E-2</v>
      </c>
      <c r="J96" s="102">
        <v>6.5807507400000007E-2</v>
      </c>
      <c r="K96" s="102">
        <v>9.2213598499999994E-2</v>
      </c>
      <c r="L96" s="102">
        <v>0.95147408170000003</v>
      </c>
      <c r="M96" s="102">
        <v>0.76329814019999997</v>
      </c>
      <c r="N96" s="102">
        <v>1.1860410507000001</v>
      </c>
      <c r="O96" s="114">
        <v>135</v>
      </c>
      <c r="P96" s="114">
        <v>1708</v>
      </c>
      <c r="Q96" s="112">
        <v>7.2552291199999994E-2</v>
      </c>
      <c r="R96" s="102">
        <v>5.8236873699999997E-2</v>
      </c>
      <c r="S96" s="102">
        <v>9.0386633600000002E-2</v>
      </c>
      <c r="T96" s="102">
        <v>0.46470302000000002</v>
      </c>
      <c r="U96" s="103">
        <v>7.9039812599999995E-2</v>
      </c>
      <c r="V96" s="102">
        <v>6.6770731999999999E-2</v>
      </c>
      <c r="W96" s="102">
        <v>9.3563329200000003E-2</v>
      </c>
      <c r="X96" s="102">
        <v>0.92128324449999999</v>
      </c>
      <c r="Y96" s="102">
        <v>0.73950326050000004</v>
      </c>
      <c r="Z96" s="102">
        <v>1.147747227</v>
      </c>
      <c r="AA96" s="114">
        <v>96</v>
      </c>
      <c r="AB96" s="114">
        <v>1392</v>
      </c>
      <c r="AC96" s="112">
        <v>6.4149911800000001E-2</v>
      </c>
      <c r="AD96" s="102">
        <v>5.0186815799999999E-2</v>
      </c>
      <c r="AE96" s="102">
        <v>8.1997853699999998E-2</v>
      </c>
      <c r="AF96" s="102">
        <v>0.12548026740000001</v>
      </c>
      <c r="AG96" s="103">
        <v>6.8965517200000007E-2</v>
      </c>
      <c r="AH96" s="102">
        <v>5.6462045000000002E-2</v>
      </c>
      <c r="AI96" s="102">
        <v>8.4237872800000002E-2</v>
      </c>
      <c r="AJ96" s="102">
        <v>0.82539553119999998</v>
      </c>
      <c r="AK96" s="102">
        <v>0.64573702990000004</v>
      </c>
      <c r="AL96" s="102">
        <v>1.0550390505</v>
      </c>
      <c r="AM96" s="102">
        <v>0.42218728430000002</v>
      </c>
      <c r="AN96" s="102">
        <v>0.88418864029999999</v>
      </c>
      <c r="AO96" s="102">
        <v>0.65465414730000004</v>
      </c>
      <c r="AP96" s="102">
        <v>1.1942023966999999</v>
      </c>
      <c r="AQ96" s="102">
        <v>0.96551370780000001</v>
      </c>
      <c r="AR96" s="102">
        <v>1.006211516</v>
      </c>
      <c r="AS96" s="102">
        <v>0.75993818899999999</v>
      </c>
      <c r="AT96" s="102">
        <v>1.3322946914</v>
      </c>
      <c r="AU96" s="100" t="s">
        <v>28</v>
      </c>
      <c r="AV96" s="100" t="s">
        <v>28</v>
      </c>
      <c r="AW96" s="100" t="s">
        <v>28</v>
      </c>
      <c r="AX96" s="100" t="s">
        <v>28</v>
      </c>
      <c r="AY96" s="100" t="s">
        <v>28</v>
      </c>
      <c r="AZ96" s="100" t="s">
        <v>28</v>
      </c>
      <c r="BA96" s="100" t="s">
        <v>28</v>
      </c>
      <c r="BB96" s="100" t="s">
        <v>28</v>
      </c>
      <c r="BC96" s="106" t="s">
        <v>28</v>
      </c>
      <c r="BD96" s="107">
        <v>135</v>
      </c>
      <c r="BE96" s="107">
        <v>135</v>
      </c>
      <c r="BF96" s="107">
        <v>96</v>
      </c>
    </row>
    <row r="97" spans="1:93" x14ac:dyDescent="0.3">
      <c r="A97" s="10"/>
      <c r="B97" t="s">
        <v>106</v>
      </c>
      <c r="C97" s="100">
        <v>19</v>
      </c>
      <c r="D97" s="114">
        <v>503</v>
      </c>
      <c r="E97" s="112">
        <v>3.4515261999999998E-2</v>
      </c>
      <c r="F97" s="102">
        <v>2.1505440800000001E-2</v>
      </c>
      <c r="G97" s="102">
        <v>5.53954381E-2</v>
      </c>
      <c r="H97" s="102">
        <v>1.1213290999999999E-3</v>
      </c>
      <c r="I97" s="103">
        <v>3.7773359800000003E-2</v>
      </c>
      <c r="J97" s="102">
        <v>2.4093871499999999E-2</v>
      </c>
      <c r="K97" s="102">
        <v>5.9219487199999997E-2</v>
      </c>
      <c r="L97" s="102">
        <v>0.4554558541</v>
      </c>
      <c r="M97" s="102">
        <v>0.28378109639999999</v>
      </c>
      <c r="N97" s="102">
        <v>0.73098609339999998</v>
      </c>
      <c r="O97" s="114">
        <v>40</v>
      </c>
      <c r="P97" s="114">
        <v>545</v>
      </c>
      <c r="Q97" s="112">
        <v>6.4613251100000005E-2</v>
      </c>
      <c r="R97" s="102">
        <v>4.5816251500000002E-2</v>
      </c>
      <c r="S97" s="102">
        <v>9.1122081800000004E-2</v>
      </c>
      <c r="T97" s="102">
        <v>0.25926481569999998</v>
      </c>
      <c r="U97" s="103">
        <v>7.3394495399999995E-2</v>
      </c>
      <c r="V97" s="102">
        <v>5.3836486400000001E-2</v>
      </c>
      <c r="W97" s="102">
        <v>0.1000576435</v>
      </c>
      <c r="X97" s="102">
        <v>0.82047175299999997</v>
      </c>
      <c r="Y97" s="102">
        <v>0.5817837602</v>
      </c>
      <c r="Z97" s="102">
        <v>1.1570860920999999</v>
      </c>
      <c r="AA97" s="114">
        <v>30</v>
      </c>
      <c r="AB97" s="114">
        <v>487</v>
      </c>
      <c r="AC97" s="112">
        <v>5.50103994E-2</v>
      </c>
      <c r="AD97" s="102">
        <v>3.7272443600000003E-2</v>
      </c>
      <c r="AE97" s="102">
        <v>8.1189848199999998E-2</v>
      </c>
      <c r="AF97" s="102">
        <v>8.1848349900000006E-2</v>
      </c>
      <c r="AG97" s="103">
        <v>6.1601642700000001E-2</v>
      </c>
      <c r="AH97" s="102">
        <v>4.3070991000000003E-2</v>
      </c>
      <c r="AI97" s="102">
        <v>8.8104830999999995E-2</v>
      </c>
      <c r="AJ97" s="102">
        <v>0.70780047229999998</v>
      </c>
      <c r="AK97" s="102">
        <v>0.47957210820000001</v>
      </c>
      <c r="AL97" s="102">
        <v>1.0446427138000001</v>
      </c>
      <c r="AM97" s="102">
        <v>0.52938975470000005</v>
      </c>
      <c r="AN97" s="102">
        <v>0.85137953109999998</v>
      </c>
      <c r="AO97" s="102">
        <v>0.51566254869999995</v>
      </c>
      <c r="AP97" s="102">
        <v>1.4056617214</v>
      </c>
      <c r="AQ97" s="102">
        <v>3.0818878500000001E-2</v>
      </c>
      <c r="AR97" s="102">
        <v>1.8720197171999999</v>
      </c>
      <c r="AS97" s="102">
        <v>1.0596201545999999</v>
      </c>
      <c r="AT97" s="102">
        <v>3.3072774297</v>
      </c>
      <c r="AU97" s="100">
        <v>1</v>
      </c>
      <c r="AV97" s="100" t="s">
        <v>28</v>
      </c>
      <c r="AW97" s="100" t="s">
        <v>28</v>
      </c>
      <c r="AX97" s="100" t="s">
        <v>28</v>
      </c>
      <c r="AY97" s="100" t="s">
        <v>28</v>
      </c>
      <c r="AZ97" s="100" t="s">
        <v>28</v>
      </c>
      <c r="BA97" s="100" t="s">
        <v>28</v>
      </c>
      <c r="BB97" s="100" t="s">
        <v>28</v>
      </c>
      <c r="BC97" s="106">
        <v>-1</v>
      </c>
      <c r="BD97" s="107">
        <v>19</v>
      </c>
      <c r="BE97" s="107">
        <v>40</v>
      </c>
      <c r="BF97" s="107">
        <v>30</v>
      </c>
    </row>
    <row r="98" spans="1:93" x14ac:dyDescent="0.3">
      <c r="A98" s="10"/>
      <c r="B98" t="s">
        <v>107</v>
      </c>
      <c r="C98" s="100">
        <v>160</v>
      </c>
      <c r="D98" s="114">
        <v>2355</v>
      </c>
      <c r="E98" s="112">
        <v>6.7509164900000002E-2</v>
      </c>
      <c r="F98" s="102">
        <v>5.4810595199999999E-2</v>
      </c>
      <c r="G98" s="102">
        <v>8.3149751100000002E-2</v>
      </c>
      <c r="H98" s="102">
        <v>0.2769252673</v>
      </c>
      <c r="I98" s="103">
        <v>6.7940552000000001E-2</v>
      </c>
      <c r="J98" s="102">
        <v>5.8188301499999998E-2</v>
      </c>
      <c r="K98" s="102">
        <v>7.9327261499999996E-2</v>
      </c>
      <c r="L98" s="102">
        <v>0.89083618539999998</v>
      </c>
      <c r="M98" s="102">
        <v>0.72326863460000002</v>
      </c>
      <c r="N98" s="102">
        <v>1.0972259422999999</v>
      </c>
      <c r="O98" s="114">
        <v>196</v>
      </c>
      <c r="P98" s="114">
        <v>2571</v>
      </c>
      <c r="Q98" s="112">
        <v>7.4245933E-2</v>
      </c>
      <c r="R98" s="102">
        <v>6.0891014600000001E-2</v>
      </c>
      <c r="S98" s="102">
        <v>9.0529918299999998E-2</v>
      </c>
      <c r="T98" s="102">
        <v>0.56037333119999999</v>
      </c>
      <c r="U98" s="103">
        <v>7.6234927999999993E-2</v>
      </c>
      <c r="V98" s="102">
        <v>6.6275633E-2</v>
      </c>
      <c r="W98" s="102">
        <v>8.7690814699999994E-2</v>
      </c>
      <c r="X98" s="102">
        <v>0.9427894403</v>
      </c>
      <c r="Y98" s="102">
        <v>0.77320606250000001</v>
      </c>
      <c r="Z98" s="102">
        <v>1.1495666833</v>
      </c>
      <c r="AA98" s="114">
        <v>168</v>
      </c>
      <c r="AB98" s="114">
        <v>2138</v>
      </c>
      <c r="AC98" s="112">
        <v>7.5021565900000003E-2</v>
      </c>
      <c r="AD98" s="102">
        <v>6.0971481799999998E-2</v>
      </c>
      <c r="AE98" s="102">
        <v>9.2309308899999998E-2</v>
      </c>
      <c r="AF98" s="102">
        <v>0.73836822000000002</v>
      </c>
      <c r="AG98" s="103">
        <v>7.8578110399999998E-2</v>
      </c>
      <c r="AH98" s="102">
        <v>6.7550715900000002E-2</v>
      </c>
      <c r="AI98" s="102">
        <v>9.1405684599999995E-2</v>
      </c>
      <c r="AJ98" s="102">
        <v>0.96527748160000004</v>
      </c>
      <c r="AK98" s="102">
        <v>0.78449973299999998</v>
      </c>
      <c r="AL98" s="102">
        <v>1.1877131084999999</v>
      </c>
      <c r="AM98" s="102">
        <v>0.93587736769999996</v>
      </c>
      <c r="AN98" s="102">
        <v>1.0104468067000001</v>
      </c>
      <c r="AO98" s="102">
        <v>0.784436456</v>
      </c>
      <c r="AP98" s="102">
        <v>1.3015748328000001</v>
      </c>
      <c r="AQ98" s="102">
        <v>0.46358711899999999</v>
      </c>
      <c r="AR98" s="102">
        <v>1.0997904226999999</v>
      </c>
      <c r="AS98" s="102">
        <v>0.85279467419999999</v>
      </c>
      <c r="AT98" s="102">
        <v>1.4183237894</v>
      </c>
      <c r="AU98" s="100" t="s">
        <v>28</v>
      </c>
      <c r="AV98" s="100" t="s">
        <v>28</v>
      </c>
      <c r="AW98" s="100" t="s">
        <v>28</v>
      </c>
      <c r="AX98" s="100" t="s">
        <v>28</v>
      </c>
      <c r="AY98" s="100" t="s">
        <v>28</v>
      </c>
      <c r="AZ98" s="100" t="s">
        <v>28</v>
      </c>
      <c r="BA98" s="100" t="s">
        <v>28</v>
      </c>
      <c r="BB98" s="100" t="s">
        <v>28</v>
      </c>
      <c r="BC98" s="106" t="s">
        <v>28</v>
      </c>
      <c r="BD98" s="107">
        <v>160</v>
      </c>
      <c r="BE98" s="107">
        <v>196</v>
      </c>
      <c r="BF98" s="107">
        <v>168</v>
      </c>
    </row>
    <row r="99" spans="1:93" x14ac:dyDescent="0.3">
      <c r="A99" s="10"/>
      <c r="B99" t="s">
        <v>108</v>
      </c>
      <c r="C99" s="100">
        <v>285</v>
      </c>
      <c r="D99" s="114">
        <v>3707</v>
      </c>
      <c r="E99" s="112">
        <v>6.6236312399999997E-2</v>
      </c>
      <c r="F99" s="102">
        <v>5.5058428399999998E-2</v>
      </c>
      <c r="G99" s="102">
        <v>7.9683514400000002E-2</v>
      </c>
      <c r="H99" s="102">
        <v>0.1534075932</v>
      </c>
      <c r="I99" s="103">
        <v>7.6881575399999999E-2</v>
      </c>
      <c r="J99" s="102">
        <v>6.8454412300000003E-2</v>
      </c>
      <c r="K99" s="102">
        <v>8.6346174600000006E-2</v>
      </c>
      <c r="L99" s="102">
        <v>0.87403990119999997</v>
      </c>
      <c r="M99" s="102">
        <v>0.72653898809999995</v>
      </c>
      <c r="N99" s="102">
        <v>1.0514862401</v>
      </c>
      <c r="O99" s="114">
        <v>360</v>
      </c>
      <c r="P99" s="114">
        <v>3944</v>
      </c>
      <c r="Q99" s="112">
        <v>7.9537428300000004E-2</v>
      </c>
      <c r="R99" s="102">
        <v>6.6729386599999996E-2</v>
      </c>
      <c r="S99" s="102">
        <v>9.4803846299999994E-2</v>
      </c>
      <c r="T99" s="102">
        <v>0.91171792780000005</v>
      </c>
      <c r="U99" s="103">
        <v>9.12778905E-2</v>
      </c>
      <c r="V99" s="102">
        <v>8.2319615700000001E-2</v>
      </c>
      <c r="W99" s="102">
        <v>0.1012110324</v>
      </c>
      <c r="X99" s="102">
        <v>1.0099818869999999</v>
      </c>
      <c r="Y99" s="102">
        <v>0.8473428569</v>
      </c>
      <c r="Z99" s="102">
        <v>1.2038378606</v>
      </c>
      <c r="AA99" s="114">
        <v>245</v>
      </c>
      <c r="AB99" s="114">
        <v>3047</v>
      </c>
      <c r="AC99" s="112">
        <v>7.2922030999999998E-2</v>
      </c>
      <c r="AD99" s="102">
        <v>6.0261028000000001E-2</v>
      </c>
      <c r="AE99" s="102">
        <v>8.8243144600000004E-2</v>
      </c>
      <c r="AF99" s="102">
        <v>0.5125157266</v>
      </c>
      <c r="AG99" s="103">
        <v>8.0406957700000004E-2</v>
      </c>
      <c r="AH99" s="102">
        <v>7.0943458799999998E-2</v>
      </c>
      <c r="AI99" s="102">
        <v>9.1132839500000007E-2</v>
      </c>
      <c r="AJ99" s="102">
        <v>0.93826346620000001</v>
      </c>
      <c r="AK99" s="102">
        <v>0.77535856089999999</v>
      </c>
      <c r="AL99" s="102">
        <v>1.1353951273</v>
      </c>
      <c r="AM99" s="102">
        <v>0.44184919459999999</v>
      </c>
      <c r="AN99" s="102">
        <v>0.91682661340000005</v>
      </c>
      <c r="AO99" s="102">
        <v>0.73481369870000002</v>
      </c>
      <c r="AP99" s="102">
        <v>1.1439240185999999</v>
      </c>
      <c r="AQ99" s="102">
        <v>9.7749497099999999E-2</v>
      </c>
      <c r="AR99" s="102">
        <v>1.2008130508999999</v>
      </c>
      <c r="AS99" s="102">
        <v>0.96695058060000005</v>
      </c>
      <c r="AT99" s="102">
        <v>1.4912364832</v>
      </c>
      <c r="AU99" s="100" t="s">
        <v>28</v>
      </c>
      <c r="AV99" s="100" t="s">
        <v>28</v>
      </c>
      <c r="AW99" s="100" t="s">
        <v>28</v>
      </c>
      <c r="AX99" s="100" t="s">
        <v>28</v>
      </c>
      <c r="AY99" s="100" t="s">
        <v>28</v>
      </c>
      <c r="AZ99" s="100" t="s">
        <v>28</v>
      </c>
      <c r="BA99" s="100" t="s">
        <v>28</v>
      </c>
      <c r="BB99" s="100" t="s">
        <v>28</v>
      </c>
      <c r="BC99" s="106" t="s">
        <v>28</v>
      </c>
      <c r="BD99" s="107">
        <v>285</v>
      </c>
      <c r="BE99" s="107">
        <v>360</v>
      </c>
      <c r="BF99" s="107">
        <v>245</v>
      </c>
    </row>
    <row r="100" spans="1:93" x14ac:dyDescent="0.3">
      <c r="A100" s="10"/>
      <c r="B100" t="s">
        <v>109</v>
      </c>
      <c r="C100" s="100">
        <v>98</v>
      </c>
      <c r="D100" s="114">
        <v>1594</v>
      </c>
      <c r="E100" s="112">
        <v>6.1904543999999999E-2</v>
      </c>
      <c r="F100" s="102">
        <v>4.8592426799999998E-2</v>
      </c>
      <c r="G100" s="102">
        <v>7.8863576399999996E-2</v>
      </c>
      <c r="H100" s="102">
        <v>0.1015691677</v>
      </c>
      <c r="I100" s="103">
        <v>6.1480552100000002E-2</v>
      </c>
      <c r="J100" s="102">
        <v>5.0437484400000003E-2</v>
      </c>
      <c r="K100" s="102">
        <v>7.4941451300000003E-2</v>
      </c>
      <c r="L100" s="102">
        <v>0.81687883250000004</v>
      </c>
      <c r="M100" s="102">
        <v>0.64121504380000005</v>
      </c>
      <c r="N100" s="102">
        <v>1.0406665181999999</v>
      </c>
      <c r="O100" s="114">
        <v>156</v>
      </c>
      <c r="P100" s="114">
        <v>1685</v>
      </c>
      <c r="Q100" s="112">
        <v>9.2312092900000003E-2</v>
      </c>
      <c r="R100" s="102">
        <v>7.4800598800000007E-2</v>
      </c>
      <c r="S100" s="102">
        <v>0.1139231855</v>
      </c>
      <c r="T100" s="102">
        <v>0.13876942249999999</v>
      </c>
      <c r="U100" s="103">
        <v>9.2581602400000004E-2</v>
      </c>
      <c r="V100" s="102">
        <v>7.9135987699999993E-2</v>
      </c>
      <c r="W100" s="102">
        <v>0.1083116967</v>
      </c>
      <c r="X100" s="102">
        <v>1.1721970864</v>
      </c>
      <c r="Y100" s="102">
        <v>0.9498326949</v>
      </c>
      <c r="Z100" s="102">
        <v>1.4466189854</v>
      </c>
      <c r="AA100" s="114">
        <v>110</v>
      </c>
      <c r="AB100" s="114">
        <v>1407</v>
      </c>
      <c r="AC100" s="112">
        <v>8.0599407600000006E-2</v>
      </c>
      <c r="AD100" s="102">
        <v>6.3765965499999994E-2</v>
      </c>
      <c r="AE100" s="102">
        <v>0.10187667440000001</v>
      </c>
      <c r="AF100" s="102">
        <v>0.7608772801</v>
      </c>
      <c r="AG100" s="103">
        <v>7.8180525900000006E-2</v>
      </c>
      <c r="AH100" s="102">
        <v>6.4854438700000003E-2</v>
      </c>
      <c r="AI100" s="102">
        <v>9.4244815900000001E-2</v>
      </c>
      <c r="AJ100" s="102">
        <v>1.0370457111</v>
      </c>
      <c r="AK100" s="102">
        <v>0.82045542250000003</v>
      </c>
      <c r="AL100" s="102">
        <v>1.3108132111999999</v>
      </c>
      <c r="AM100" s="102">
        <v>0.34990198929999999</v>
      </c>
      <c r="AN100" s="102">
        <v>0.87311862510000005</v>
      </c>
      <c r="AO100" s="102">
        <v>0.65693255740000001</v>
      </c>
      <c r="AP100" s="102">
        <v>1.1604480931000001</v>
      </c>
      <c r="AQ100" s="102">
        <v>7.1653478000000001E-3</v>
      </c>
      <c r="AR100" s="102">
        <v>1.4912005956000001</v>
      </c>
      <c r="AS100" s="102">
        <v>1.1144268548</v>
      </c>
      <c r="AT100" s="102">
        <v>1.9953568121</v>
      </c>
      <c r="AU100" s="100" t="s">
        <v>28</v>
      </c>
      <c r="AV100" s="100" t="s">
        <v>28</v>
      </c>
      <c r="AW100" s="100" t="s">
        <v>28</v>
      </c>
      <c r="AX100" s="100" t="s">
        <v>28</v>
      </c>
      <c r="AY100" s="100" t="s">
        <v>28</v>
      </c>
      <c r="AZ100" s="100" t="s">
        <v>28</v>
      </c>
      <c r="BA100" s="100" t="s">
        <v>28</v>
      </c>
      <c r="BB100" s="100" t="s">
        <v>28</v>
      </c>
      <c r="BC100" s="106" t="s">
        <v>28</v>
      </c>
      <c r="BD100" s="107">
        <v>98</v>
      </c>
      <c r="BE100" s="107">
        <v>156</v>
      </c>
      <c r="BF100" s="107">
        <v>110</v>
      </c>
    </row>
    <row r="101" spans="1:93" x14ac:dyDescent="0.3">
      <c r="A101" s="10"/>
      <c r="B101" t="s">
        <v>152</v>
      </c>
      <c r="C101" s="100">
        <v>56</v>
      </c>
      <c r="D101" s="114">
        <v>1078</v>
      </c>
      <c r="E101" s="112">
        <v>5.5736498000000002E-2</v>
      </c>
      <c r="F101" s="102">
        <v>4.1392447999999998E-2</v>
      </c>
      <c r="G101" s="102">
        <v>7.5051304299999996E-2</v>
      </c>
      <c r="H101" s="102">
        <v>4.2993866200000001E-2</v>
      </c>
      <c r="I101" s="103">
        <v>5.19480519E-2</v>
      </c>
      <c r="J101" s="102">
        <v>3.9978148400000003E-2</v>
      </c>
      <c r="K101" s="102">
        <v>6.7501878200000004E-2</v>
      </c>
      <c r="L101" s="102">
        <v>0.73548664640000005</v>
      </c>
      <c r="M101" s="102">
        <v>0.54620569750000003</v>
      </c>
      <c r="N101" s="102">
        <v>0.99036060859999997</v>
      </c>
      <c r="O101" s="114">
        <v>50</v>
      </c>
      <c r="P101" s="114">
        <v>1103</v>
      </c>
      <c r="Q101" s="112">
        <v>4.67300602E-2</v>
      </c>
      <c r="R101" s="102">
        <v>3.4213199800000003E-2</v>
      </c>
      <c r="S101" s="102">
        <v>6.3826199900000005E-2</v>
      </c>
      <c r="T101" s="102">
        <v>1.0346000000000001E-3</v>
      </c>
      <c r="U101" s="103">
        <v>4.5330915700000002E-2</v>
      </c>
      <c r="V101" s="102">
        <v>3.4357093399999997E-2</v>
      </c>
      <c r="W101" s="102">
        <v>5.9809830100000003E-2</v>
      </c>
      <c r="X101" s="102">
        <v>0.5933874831</v>
      </c>
      <c r="Y101" s="102">
        <v>0.43444593069999998</v>
      </c>
      <c r="Z101" s="102">
        <v>0.8104776226</v>
      </c>
      <c r="AA101" s="114">
        <v>50</v>
      </c>
      <c r="AB101" s="114">
        <v>991</v>
      </c>
      <c r="AC101" s="112">
        <v>5.1579356799999997E-2</v>
      </c>
      <c r="AD101" s="102">
        <v>3.7731262000000002E-2</v>
      </c>
      <c r="AE101" s="102">
        <v>7.0509967100000001E-2</v>
      </c>
      <c r="AF101" s="102">
        <v>1.01597749E-2</v>
      </c>
      <c r="AG101" s="103">
        <v>5.0454086799999999E-2</v>
      </c>
      <c r="AH101" s="102">
        <v>3.8240034300000003E-2</v>
      </c>
      <c r="AI101" s="102">
        <v>6.6569366899999996E-2</v>
      </c>
      <c r="AJ101" s="102">
        <v>0.66365439029999995</v>
      </c>
      <c r="AK101" s="102">
        <v>0.4854755711</v>
      </c>
      <c r="AL101" s="102">
        <v>0.9072282438</v>
      </c>
      <c r="AM101" s="102">
        <v>0.64526750659999998</v>
      </c>
      <c r="AN101" s="102">
        <v>1.1037725292</v>
      </c>
      <c r="AO101" s="102">
        <v>0.72496354210000002</v>
      </c>
      <c r="AP101" s="102">
        <v>1.6805173301</v>
      </c>
      <c r="AQ101" s="102">
        <v>0.39886272589999999</v>
      </c>
      <c r="AR101" s="102">
        <v>0.8384104107</v>
      </c>
      <c r="AS101" s="102">
        <v>0.5567143028</v>
      </c>
      <c r="AT101" s="102">
        <v>1.2626440767</v>
      </c>
      <c r="AU101" s="100" t="s">
        <v>28</v>
      </c>
      <c r="AV101" s="100">
        <v>2</v>
      </c>
      <c r="AW101" s="100" t="s">
        <v>28</v>
      </c>
      <c r="AX101" s="100" t="s">
        <v>28</v>
      </c>
      <c r="AY101" s="100" t="s">
        <v>28</v>
      </c>
      <c r="AZ101" s="100" t="s">
        <v>28</v>
      </c>
      <c r="BA101" s="100" t="s">
        <v>28</v>
      </c>
      <c r="BB101" s="100" t="s">
        <v>28</v>
      </c>
      <c r="BC101" s="106">
        <v>-2</v>
      </c>
      <c r="BD101" s="107">
        <v>56</v>
      </c>
      <c r="BE101" s="107">
        <v>50</v>
      </c>
      <c r="BF101" s="107">
        <v>50</v>
      </c>
    </row>
    <row r="102" spans="1:93" x14ac:dyDescent="0.3">
      <c r="A102" s="10"/>
      <c r="B102" t="s">
        <v>153</v>
      </c>
      <c r="C102" s="100">
        <v>107</v>
      </c>
      <c r="D102" s="114">
        <v>1367</v>
      </c>
      <c r="E102" s="112">
        <v>7.8274723700000007E-2</v>
      </c>
      <c r="F102" s="102">
        <v>6.1922165699999997E-2</v>
      </c>
      <c r="G102" s="102">
        <v>9.8945705499999995E-2</v>
      </c>
      <c r="H102" s="102">
        <v>0.78662223649999996</v>
      </c>
      <c r="I102" s="103">
        <v>7.82735918E-2</v>
      </c>
      <c r="J102" s="102">
        <v>6.4762932300000006E-2</v>
      </c>
      <c r="K102" s="102">
        <v>9.4602806900000003E-2</v>
      </c>
      <c r="L102" s="102">
        <v>1.0328961462999999</v>
      </c>
      <c r="M102" s="102">
        <v>0.81711136480000002</v>
      </c>
      <c r="N102" s="102">
        <v>1.3056659041000001</v>
      </c>
      <c r="O102" s="114">
        <v>92</v>
      </c>
      <c r="P102" s="114">
        <v>1422</v>
      </c>
      <c r="Q102" s="112">
        <v>6.57090216E-2</v>
      </c>
      <c r="R102" s="102">
        <v>5.1333978799999999E-2</v>
      </c>
      <c r="S102" s="102">
        <v>8.4109504400000007E-2</v>
      </c>
      <c r="T102" s="102">
        <v>0.15060533819999999</v>
      </c>
      <c r="U102" s="103">
        <v>6.4697609000000003E-2</v>
      </c>
      <c r="V102" s="102">
        <v>5.2740511300000001E-2</v>
      </c>
      <c r="W102" s="102">
        <v>7.9365567600000006E-2</v>
      </c>
      <c r="X102" s="102">
        <v>0.83438606199999998</v>
      </c>
      <c r="Y102" s="102">
        <v>0.65184894500000001</v>
      </c>
      <c r="Z102" s="102">
        <v>1.0680390075999999</v>
      </c>
      <c r="AA102" s="114">
        <v>131</v>
      </c>
      <c r="AB102" s="114">
        <v>1211</v>
      </c>
      <c r="AC102" s="112">
        <v>0.1077156663</v>
      </c>
      <c r="AD102" s="102">
        <v>8.6319064599999995E-2</v>
      </c>
      <c r="AE102" s="102">
        <v>0.134416016</v>
      </c>
      <c r="AF102" s="102">
        <v>3.8680644999999998E-3</v>
      </c>
      <c r="AG102" s="103">
        <v>0.10817506189999999</v>
      </c>
      <c r="AH102" s="102">
        <v>9.11501376E-2</v>
      </c>
      <c r="AI102" s="102">
        <v>0.1283798833</v>
      </c>
      <c r="AJ102" s="102">
        <v>1.3859415734</v>
      </c>
      <c r="AK102" s="102">
        <v>1.1106386316000001</v>
      </c>
      <c r="AL102" s="102">
        <v>1.7294860726000001</v>
      </c>
      <c r="AM102" s="102">
        <v>1.3867209E-3</v>
      </c>
      <c r="AN102" s="102">
        <v>1.6392827615000001</v>
      </c>
      <c r="AO102" s="102">
        <v>1.2108041940000001</v>
      </c>
      <c r="AP102" s="102">
        <v>2.2193910339</v>
      </c>
      <c r="AQ102" s="102">
        <v>0.27286301390000001</v>
      </c>
      <c r="AR102" s="102">
        <v>0.83946666889999999</v>
      </c>
      <c r="AS102" s="102">
        <v>0.61398937040000001</v>
      </c>
      <c r="AT102" s="102">
        <v>1.1477467234000001</v>
      </c>
      <c r="AU102" s="100" t="s">
        <v>28</v>
      </c>
      <c r="AV102" s="100" t="s">
        <v>28</v>
      </c>
      <c r="AW102" s="100">
        <v>3</v>
      </c>
      <c r="AX102" s="100" t="s">
        <v>28</v>
      </c>
      <c r="AY102" s="100" t="s">
        <v>232</v>
      </c>
      <c r="AZ102" s="100" t="s">
        <v>28</v>
      </c>
      <c r="BA102" s="100" t="s">
        <v>28</v>
      </c>
      <c r="BB102" s="100" t="s">
        <v>28</v>
      </c>
      <c r="BC102" s="106" t="s">
        <v>434</v>
      </c>
      <c r="BD102" s="107">
        <v>107</v>
      </c>
      <c r="BE102" s="107">
        <v>92</v>
      </c>
      <c r="BF102" s="107">
        <v>131</v>
      </c>
    </row>
    <row r="103" spans="1:93" x14ac:dyDescent="0.3">
      <c r="A103" s="10"/>
      <c r="B103" t="s">
        <v>110</v>
      </c>
      <c r="C103" s="100">
        <v>178</v>
      </c>
      <c r="D103" s="114">
        <v>2620</v>
      </c>
      <c r="E103" s="112">
        <v>6.0199390800000002E-2</v>
      </c>
      <c r="F103" s="102">
        <v>4.9076512400000001E-2</v>
      </c>
      <c r="G103" s="102">
        <v>7.3843198600000007E-2</v>
      </c>
      <c r="H103" s="102">
        <v>2.7202788700000001E-2</v>
      </c>
      <c r="I103" s="103">
        <v>6.7938931300000005E-2</v>
      </c>
      <c r="J103" s="102">
        <v>5.86568123E-2</v>
      </c>
      <c r="K103" s="102">
        <v>7.8689894699999999E-2</v>
      </c>
      <c r="L103" s="102">
        <v>0.79437800380000001</v>
      </c>
      <c r="M103" s="102">
        <v>0.64760293179999995</v>
      </c>
      <c r="N103" s="102">
        <v>0.97441870939999997</v>
      </c>
      <c r="O103" s="114">
        <v>189</v>
      </c>
      <c r="P103" s="114">
        <v>2749</v>
      </c>
      <c r="Q103" s="112">
        <v>6.0925707000000003E-2</v>
      </c>
      <c r="R103" s="102">
        <v>4.9809575699999997E-2</v>
      </c>
      <c r="S103" s="102">
        <v>7.4522653999999994E-2</v>
      </c>
      <c r="T103" s="102">
        <v>1.2526680599999999E-2</v>
      </c>
      <c r="U103" s="103">
        <v>6.8752273599999997E-2</v>
      </c>
      <c r="V103" s="102">
        <v>5.9617157099999998E-2</v>
      </c>
      <c r="W103" s="102">
        <v>7.9287160699999998E-2</v>
      </c>
      <c r="X103" s="102">
        <v>0.77364659469999997</v>
      </c>
      <c r="Y103" s="102">
        <v>0.63249177609999996</v>
      </c>
      <c r="Z103" s="102">
        <v>0.94630329759999998</v>
      </c>
      <c r="AA103" s="114">
        <v>155</v>
      </c>
      <c r="AB103" s="114">
        <v>2220</v>
      </c>
      <c r="AC103" s="112">
        <v>6.2728244000000002E-2</v>
      </c>
      <c r="AD103" s="102">
        <v>5.0683715999999997E-2</v>
      </c>
      <c r="AE103" s="102">
        <v>7.7635045400000005E-2</v>
      </c>
      <c r="AF103" s="102">
        <v>4.8833502500000001E-2</v>
      </c>
      <c r="AG103" s="103">
        <v>6.9819819800000002E-2</v>
      </c>
      <c r="AH103" s="102">
        <v>5.96497421E-2</v>
      </c>
      <c r="AI103" s="102">
        <v>8.1723861100000003E-2</v>
      </c>
      <c r="AJ103" s="102">
        <v>0.80710340570000005</v>
      </c>
      <c r="AK103" s="102">
        <v>0.65213047899999999</v>
      </c>
      <c r="AL103" s="102">
        <v>0.9989042507</v>
      </c>
      <c r="AM103" s="102">
        <v>0.8263041351</v>
      </c>
      <c r="AN103" s="102">
        <v>1.0295858187</v>
      </c>
      <c r="AO103" s="102">
        <v>0.79353669810000005</v>
      </c>
      <c r="AP103" s="102">
        <v>1.3358512095999999</v>
      </c>
      <c r="AQ103" s="102">
        <v>0.92610756400000005</v>
      </c>
      <c r="AR103" s="102">
        <v>1.0120651758999999</v>
      </c>
      <c r="AS103" s="102">
        <v>0.78548234510000003</v>
      </c>
      <c r="AT103" s="102">
        <v>1.3040088381999999</v>
      </c>
      <c r="AU103" s="100" t="s">
        <v>28</v>
      </c>
      <c r="AV103" s="100" t="s">
        <v>28</v>
      </c>
      <c r="AW103" s="100" t="s">
        <v>28</v>
      </c>
      <c r="AX103" s="100" t="s">
        <v>28</v>
      </c>
      <c r="AY103" s="100" t="s">
        <v>28</v>
      </c>
      <c r="AZ103" s="100" t="s">
        <v>28</v>
      </c>
      <c r="BA103" s="100" t="s">
        <v>28</v>
      </c>
      <c r="BB103" s="100" t="s">
        <v>28</v>
      </c>
      <c r="BC103" s="106" t="s">
        <v>28</v>
      </c>
      <c r="BD103" s="107">
        <v>178</v>
      </c>
      <c r="BE103" s="107">
        <v>189</v>
      </c>
      <c r="BF103" s="107">
        <v>155</v>
      </c>
    </row>
    <row r="104" spans="1:93" x14ac:dyDescent="0.3">
      <c r="A104" s="10"/>
      <c r="B104" t="s">
        <v>111</v>
      </c>
      <c r="C104" s="100">
        <v>150</v>
      </c>
      <c r="D104" s="114">
        <v>2306</v>
      </c>
      <c r="E104" s="112">
        <v>5.9146644700000001E-2</v>
      </c>
      <c r="F104" s="102">
        <v>4.7785320700000002E-2</v>
      </c>
      <c r="G104" s="102">
        <v>7.3209210199999999E-2</v>
      </c>
      <c r="H104" s="102">
        <v>2.2767538600000001E-2</v>
      </c>
      <c r="I104" s="103">
        <v>6.5047701599999994E-2</v>
      </c>
      <c r="J104" s="102">
        <v>5.5428310500000001E-2</v>
      </c>
      <c r="K104" s="102">
        <v>7.6336504799999996E-2</v>
      </c>
      <c r="L104" s="102">
        <v>0.78048619669999997</v>
      </c>
      <c r="M104" s="102">
        <v>0.63056464759999997</v>
      </c>
      <c r="N104" s="102">
        <v>0.96605273650000001</v>
      </c>
      <c r="O104" s="114">
        <v>159</v>
      </c>
      <c r="P104" s="114">
        <v>2290</v>
      </c>
      <c r="Q104" s="112">
        <v>6.3337998500000006E-2</v>
      </c>
      <c r="R104" s="102">
        <v>5.1337693099999998E-2</v>
      </c>
      <c r="S104" s="102">
        <v>7.8143403299999997E-2</v>
      </c>
      <c r="T104" s="102">
        <v>4.2126111000000001E-2</v>
      </c>
      <c r="U104" s="103">
        <v>6.94323144E-2</v>
      </c>
      <c r="V104" s="102">
        <v>5.9437011999999997E-2</v>
      </c>
      <c r="W104" s="102">
        <v>8.1108489800000003E-2</v>
      </c>
      <c r="X104" s="102">
        <v>0.80427834580000002</v>
      </c>
      <c r="Y104" s="102">
        <v>0.65189611089999999</v>
      </c>
      <c r="Z104" s="102">
        <v>0.99228028319999995</v>
      </c>
      <c r="AA104" s="114">
        <v>138</v>
      </c>
      <c r="AB104" s="114">
        <v>2012</v>
      </c>
      <c r="AC104" s="112">
        <v>6.3279315000000003E-2</v>
      </c>
      <c r="AD104" s="102">
        <v>5.0836753800000002E-2</v>
      </c>
      <c r="AE104" s="102">
        <v>7.8767258000000007E-2</v>
      </c>
      <c r="AF104" s="102">
        <v>6.5743881800000001E-2</v>
      </c>
      <c r="AG104" s="103">
        <v>6.8588469200000002E-2</v>
      </c>
      <c r="AH104" s="102">
        <v>5.80486365E-2</v>
      </c>
      <c r="AI104" s="102">
        <v>8.1042008799999996E-2</v>
      </c>
      <c r="AJ104" s="102">
        <v>0.81419385290000001</v>
      </c>
      <c r="AK104" s="102">
        <v>0.65409956599999997</v>
      </c>
      <c r="AL104" s="102">
        <v>1.0134720530000001</v>
      </c>
      <c r="AM104" s="102">
        <v>0.99466559720000003</v>
      </c>
      <c r="AN104" s="102">
        <v>0.99907348600000001</v>
      </c>
      <c r="AO104" s="102">
        <v>0.76134688210000001</v>
      </c>
      <c r="AP104" s="102">
        <v>1.3110289852999999</v>
      </c>
      <c r="AQ104" s="102">
        <v>0.61593475870000003</v>
      </c>
      <c r="AR104" s="102">
        <v>1.0708637628</v>
      </c>
      <c r="AS104" s="102">
        <v>0.81951076550000002</v>
      </c>
      <c r="AT104" s="102">
        <v>1.3993094988000001</v>
      </c>
      <c r="AU104" s="100" t="s">
        <v>28</v>
      </c>
      <c r="AV104" s="100" t="s">
        <v>28</v>
      </c>
      <c r="AW104" s="100" t="s">
        <v>28</v>
      </c>
      <c r="AX104" s="100" t="s">
        <v>28</v>
      </c>
      <c r="AY104" s="100" t="s">
        <v>28</v>
      </c>
      <c r="AZ104" s="100" t="s">
        <v>28</v>
      </c>
      <c r="BA104" s="100" t="s">
        <v>28</v>
      </c>
      <c r="BB104" s="100" t="s">
        <v>28</v>
      </c>
      <c r="BC104" s="106" t="s">
        <v>28</v>
      </c>
      <c r="BD104" s="107">
        <v>150</v>
      </c>
      <c r="BE104" s="107">
        <v>159</v>
      </c>
      <c r="BF104" s="107">
        <v>138</v>
      </c>
    </row>
    <row r="105" spans="1:93" x14ac:dyDescent="0.3">
      <c r="A105" s="10"/>
      <c r="B105" s="3" t="s">
        <v>167</v>
      </c>
      <c r="C105" s="110">
        <v>17</v>
      </c>
      <c r="D105" s="113">
        <v>136</v>
      </c>
      <c r="E105" s="109">
        <v>0.10734006</v>
      </c>
      <c r="F105" s="108">
        <v>6.4981963399999995E-2</v>
      </c>
      <c r="G105" s="108">
        <v>0.1773090236</v>
      </c>
      <c r="H105" s="108">
        <v>0.1739711904</v>
      </c>
      <c r="I105" s="111">
        <v>0.125</v>
      </c>
      <c r="J105" s="108">
        <v>7.7707567599999999E-2</v>
      </c>
      <c r="K105" s="108">
        <v>0.20107436749999999</v>
      </c>
      <c r="L105" s="108">
        <v>1.4164359718999999</v>
      </c>
      <c r="M105" s="108">
        <v>0.85748778690000005</v>
      </c>
      <c r="N105" s="108">
        <v>2.3397311228</v>
      </c>
      <c r="O105" s="113">
        <v>6</v>
      </c>
      <c r="P105" s="113">
        <v>95</v>
      </c>
      <c r="Q105" s="109">
        <v>5.75429867E-2</v>
      </c>
      <c r="R105" s="108">
        <v>2.5503219399999999E-2</v>
      </c>
      <c r="S105" s="108">
        <v>0.12983440539999999</v>
      </c>
      <c r="T105" s="108">
        <v>0.4498067201</v>
      </c>
      <c r="U105" s="111">
        <v>6.3157894699999995E-2</v>
      </c>
      <c r="V105" s="108">
        <v>2.8374359700000001E-2</v>
      </c>
      <c r="W105" s="108">
        <v>0.14058183890000001</v>
      </c>
      <c r="X105" s="108">
        <v>0.73069214770000002</v>
      </c>
      <c r="Y105" s="108">
        <v>0.3238448887</v>
      </c>
      <c r="Z105" s="108">
        <v>1.6486627809000001</v>
      </c>
      <c r="AA105" s="113">
        <v>24</v>
      </c>
      <c r="AB105" s="113">
        <v>125</v>
      </c>
      <c r="AC105" s="109">
        <v>0.1714241624</v>
      </c>
      <c r="AD105" s="108">
        <v>0.1115812606</v>
      </c>
      <c r="AE105" s="108">
        <v>0.2633618164</v>
      </c>
      <c r="AF105" s="108">
        <v>3.0539599999999999E-4</v>
      </c>
      <c r="AG105" s="111">
        <v>0.192</v>
      </c>
      <c r="AH105" s="108">
        <v>0.12869167140000001</v>
      </c>
      <c r="AI105" s="108">
        <v>0.28645210380000002</v>
      </c>
      <c r="AJ105" s="108">
        <v>2.2056575564999998</v>
      </c>
      <c r="AK105" s="108">
        <v>1.4356788862000001</v>
      </c>
      <c r="AL105" s="108">
        <v>3.3885887042</v>
      </c>
      <c r="AM105" s="108">
        <v>1.8729280800000001E-2</v>
      </c>
      <c r="AN105" s="108">
        <v>2.9790626479000002</v>
      </c>
      <c r="AO105" s="108">
        <v>1.1990343489999999</v>
      </c>
      <c r="AP105" s="108">
        <v>7.4016347138</v>
      </c>
      <c r="AQ105" s="108">
        <v>0.1966839675</v>
      </c>
      <c r="AR105" s="108">
        <v>0.53608118640000002</v>
      </c>
      <c r="AS105" s="108">
        <v>0.2080526573</v>
      </c>
      <c r="AT105" s="108">
        <v>1.3812995329</v>
      </c>
      <c r="AU105" s="110" t="s">
        <v>28</v>
      </c>
      <c r="AV105" s="110" t="s">
        <v>28</v>
      </c>
      <c r="AW105" s="110">
        <v>3</v>
      </c>
      <c r="AX105" s="110" t="s">
        <v>28</v>
      </c>
      <c r="AY105" s="110" t="s">
        <v>28</v>
      </c>
      <c r="AZ105" s="110" t="s">
        <v>28</v>
      </c>
      <c r="BA105" s="110" t="s">
        <v>28</v>
      </c>
      <c r="BB105" s="110" t="s">
        <v>28</v>
      </c>
      <c r="BC105" s="104">
        <v>-3</v>
      </c>
      <c r="BD105" s="105">
        <v>17</v>
      </c>
      <c r="BE105" s="105">
        <v>6</v>
      </c>
      <c r="BF105" s="105">
        <v>24</v>
      </c>
      <c r="CO105" s="4"/>
    </row>
    <row r="106" spans="1:93" x14ac:dyDescent="0.3">
      <c r="A106" s="10"/>
      <c r="B106" t="s">
        <v>115</v>
      </c>
      <c r="C106" s="100">
        <v>207</v>
      </c>
      <c r="D106" s="114">
        <v>3119</v>
      </c>
      <c r="E106" s="112">
        <v>6.9049181900000006E-2</v>
      </c>
      <c r="F106" s="102">
        <v>5.69051109E-2</v>
      </c>
      <c r="G106" s="102">
        <v>8.3784908599999999E-2</v>
      </c>
      <c r="H106" s="102">
        <v>0.34582619910000001</v>
      </c>
      <c r="I106" s="103">
        <v>6.6367425499999994E-2</v>
      </c>
      <c r="J106" s="102">
        <v>5.7915175100000001E-2</v>
      </c>
      <c r="K106" s="102">
        <v>7.6053213199999997E-2</v>
      </c>
      <c r="L106" s="102">
        <v>0.91115791239999999</v>
      </c>
      <c r="M106" s="102">
        <v>0.75090740629999997</v>
      </c>
      <c r="N106" s="102">
        <v>1.1056073417000001</v>
      </c>
      <c r="O106" s="114">
        <v>250</v>
      </c>
      <c r="P106" s="114">
        <v>3200</v>
      </c>
      <c r="Q106" s="112">
        <v>8.15272566E-2</v>
      </c>
      <c r="R106" s="102">
        <v>6.7775850600000007E-2</v>
      </c>
      <c r="S106" s="102">
        <v>9.8068759199999994E-2</v>
      </c>
      <c r="T106" s="102">
        <v>0.71321201270000001</v>
      </c>
      <c r="U106" s="103">
        <v>7.8125E-2</v>
      </c>
      <c r="V106" s="102">
        <v>6.90168793E-2</v>
      </c>
      <c r="W106" s="102">
        <v>8.8435114600000003E-2</v>
      </c>
      <c r="X106" s="102">
        <v>1.0352491179000001</v>
      </c>
      <c r="Y106" s="102">
        <v>0.86063106349999996</v>
      </c>
      <c r="Z106" s="102">
        <v>1.2452963663000001</v>
      </c>
      <c r="AA106" s="114">
        <v>200</v>
      </c>
      <c r="AB106" s="114">
        <v>2446</v>
      </c>
      <c r="AC106" s="112">
        <v>8.3282486200000005E-2</v>
      </c>
      <c r="AD106" s="102">
        <v>6.8440830100000002E-2</v>
      </c>
      <c r="AE106" s="102">
        <v>0.1013426122</v>
      </c>
      <c r="AF106" s="102">
        <v>0.49002387149999999</v>
      </c>
      <c r="AG106" s="103">
        <v>8.1766148799999994E-2</v>
      </c>
      <c r="AH106" s="102">
        <v>7.1184346900000001E-2</v>
      </c>
      <c r="AI106" s="102">
        <v>9.3920972599999999E-2</v>
      </c>
      <c r="AJ106" s="102">
        <v>1.0715679889</v>
      </c>
      <c r="AK106" s="102">
        <v>0.88060534749999997</v>
      </c>
      <c r="AL106" s="102">
        <v>1.3039416103000001</v>
      </c>
      <c r="AM106" s="102">
        <v>0.85802897580000004</v>
      </c>
      <c r="AN106" s="102">
        <v>1.0215293585</v>
      </c>
      <c r="AO106" s="102">
        <v>0.8088959107</v>
      </c>
      <c r="AP106" s="102">
        <v>1.2900574925999999</v>
      </c>
      <c r="AQ106" s="102">
        <v>0.15934847160000001</v>
      </c>
      <c r="AR106" s="102">
        <v>1.1807128549000001</v>
      </c>
      <c r="AS106" s="102">
        <v>0.93684045640000002</v>
      </c>
      <c r="AT106" s="102">
        <v>1.488068578</v>
      </c>
      <c r="AU106" s="100" t="s">
        <v>28</v>
      </c>
      <c r="AV106" s="100" t="s">
        <v>28</v>
      </c>
      <c r="AW106" s="100" t="s">
        <v>28</v>
      </c>
      <c r="AX106" s="100" t="s">
        <v>28</v>
      </c>
      <c r="AY106" s="100" t="s">
        <v>28</v>
      </c>
      <c r="AZ106" s="100" t="s">
        <v>28</v>
      </c>
      <c r="BA106" s="100" t="s">
        <v>28</v>
      </c>
      <c r="BB106" s="100" t="s">
        <v>28</v>
      </c>
      <c r="BC106" s="106" t="s">
        <v>28</v>
      </c>
      <c r="BD106" s="107">
        <v>207</v>
      </c>
      <c r="BE106" s="107">
        <v>250</v>
      </c>
      <c r="BF106" s="107">
        <v>200</v>
      </c>
    </row>
    <row r="107" spans="1:93" x14ac:dyDescent="0.3">
      <c r="A107" s="10"/>
      <c r="B107" t="s">
        <v>116</v>
      </c>
      <c r="C107" s="100">
        <v>305</v>
      </c>
      <c r="D107" s="114">
        <v>3840</v>
      </c>
      <c r="E107" s="112">
        <v>7.8657600300000005E-2</v>
      </c>
      <c r="F107" s="102">
        <v>6.5909451800000005E-2</v>
      </c>
      <c r="G107" s="102">
        <v>9.3871484599999999E-2</v>
      </c>
      <c r="H107" s="102">
        <v>0.67971641159999996</v>
      </c>
      <c r="I107" s="103">
        <v>7.9427083300000006E-2</v>
      </c>
      <c r="J107" s="102">
        <v>7.0995194999999997E-2</v>
      </c>
      <c r="K107" s="102">
        <v>8.8860402000000005E-2</v>
      </c>
      <c r="L107" s="102">
        <v>1.0379485023999999</v>
      </c>
      <c r="M107" s="102">
        <v>0.86972672019999997</v>
      </c>
      <c r="N107" s="102">
        <v>1.2387075947999999</v>
      </c>
      <c r="O107" s="114">
        <v>420</v>
      </c>
      <c r="P107" s="114">
        <v>4174</v>
      </c>
      <c r="Q107" s="112">
        <v>9.6943880499999996E-2</v>
      </c>
      <c r="R107" s="102">
        <v>8.19826149E-2</v>
      </c>
      <c r="S107" s="102">
        <v>0.11463547440000001</v>
      </c>
      <c r="T107" s="102">
        <v>1.50928421E-2</v>
      </c>
      <c r="U107" s="103">
        <v>0.1006229037</v>
      </c>
      <c r="V107" s="102">
        <v>9.1445526200000002E-2</v>
      </c>
      <c r="W107" s="102">
        <v>0.1107213132</v>
      </c>
      <c r="X107" s="102">
        <v>1.2310124351</v>
      </c>
      <c r="Y107" s="102">
        <v>1.0410313469000001</v>
      </c>
      <c r="Z107" s="102">
        <v>1.4556637703999999</v>
      </c>
      <c r="AA107" s="114">
        <v>389</v>
      </c>
      <c r="AB107" s="114">
        <v>3425</v>
      </c>
      <c r="AC107" s="112">
        <v>0.11159464550000001</v>
      </c>
      <c r="AD107" s="102">
        <v>9.4106789100000005E-2</v>
      </c>
      <c r="AE107" s="102">
        <v>0.13233226870000001</v>
      </c>
      <c r="AF107" s="102">
        <v>3.1833099999999999E-5</v>
      </c>
      <c r="AG107" s="103">
        <v>0.1135766423</v>
      </c>
      <c r="AH107" s="102">
        <v>0.1028327367</v>
      </c>
      <c r="AI107" s="102">
        <v>0.12544306499999999</v>
      </c>
      <c r="AJ107" s="102">
        <v>1.435851105</v>
      </c>
      <c r="AK107" s="102">
        <v>1.2108406858</v>
      </c>
      <c r="AL107" s="102">
        <v>1.7026751907</v>
      </c>
      <c r="AM107" s="102">
        <v>0.16221065809999999</v>
      </c>
      <c r="AN107" s="102">
        <v>1.1511262488</v>
      </c>
      <c r="AO107" s="102">
        <v>0.94495265669999995</v>
      </c>
      <c r="AP107" s="102">
        <v>1.402283629</v>
      </c>
      <c r="AQ107" s="102">
        <v>4.3840323399999999E-2</v>
      </c>
      <c r="AR107" s="102">
        <v>1.2324795069000001</v>
      </c>
      <c r="AS107" s="102">
        <v>1.0057878657999999</v>
      </c>
      <c r="AT107" s="102">
        <v>1.5102645266000001</v>
      </c>
      <c r="AU107" s="100" t="s">
        <v>28</v>
      </c>
      <c r="AV107" s="100" t="s">
        <v>28</v>
      </c>
      <c r="AW107" s="100">
        <v>3</v>
      </c>
      <c r="AX107" s="100" t="s">
        <v>28</v>
      </c>
      <c r="AY107" s="100" t="s">
        <v>28</v>
      </c>
      <c r="AZ107" s="100" t="s">
        <v>28</v>
      </c>
      <c r="BA107" s="100" t="s">
        <v>28</v>
      </c>
      <c r="BB107" s="100" t="s">
        <v>28</v>
      </c>
      <c r="BC107" s="106">
        <v>-3</v>
      </c>
      <c r="BD107" s="107">
        <v>305</v>
      </c>
      <c r="BE107" s="107">
        <v>420</v>
      </c>
      <c r="BF107" s="107">
        <v>389</v>
      </c>
    </row>
    <row r="108" spans="1:93" x14ac:dyDescent="0.3">
      <c r="A108" s="10"/>
      <c r="B108" t="s">
        <v>117</v>
      </c>
      <c r="C108" s="100">
        <v>168</v>
      </c>
      <c r="D108" s="114">
        <v>2607</v>
      </c>
      <c r="E108" s="112">
        <v>6.6560581100000002E-2</v>
      </c>
      <c r="F108" s="102">
        <v>5.4263444600000002E-2</v>
      </c>
      <c r="G108" s="102">
        <v>8.16444843E-2</v>
      </c>
      <c r="H108" s="102">
        <v>0.21314836870000001</v>
      </c>
      <c r="I108" s="103">
        <v>6.4441887200000006E-2</v>
      </c>
      <c r="J108" s="102">
        <v>5.5398323999999999E-2</v>
      </c>
      <c r="K108" s="102">
        <v>7.4961777399999999E-2</v>
      </c>
      <c r="L108" s="102">
        <v>0.87831888030000005</v>
      </c>
      <c r="M108" s="102">
        <v>0.71604855570000003</v>
      </c>
      <c r="N108" s="102">
        <v>1.0773627700999999</v>
      </c>
      <c r="O108" s="114">
        <v>223</v>
      </c>
      <c r="P108" s="114">
        <v>2653</v>
      </c>
      <c r="Q108" s="112">
        <v>8.4850786799999994E-2</v>
      </c>
      <c r="R108" s="102">
        <v>7.0162549599999999E-2</v>
      </c>
      <c r="S108" s="102">
        <v>0.1026139452</v>
      </c>
      <c r="T108" s="102">
        <v>0.44176817959999998</v>
      </c>
      <c r="U108" s="103">
        <v>8.4055785899999999E-2</v>
      </c>
      <c r="V108" s="102">
        <v>7.3716879299999996E-2</v>
      </c>
      <c r="W108" s="102">
        <v>9.58447402E-2</v>
      </c>
      <c r="X108" s="102">
        <v>1.0774519566</v>
      </c>
      <c r="Y108" s="102">
        <v>0.89093783609999999</v>
      </c>
      <c r="Z108" s="102">
        <v>1.3030120303999999</v>
      </c>
      <c r="AA108" s="114">
        <v>180</v>
      </c>
      <c r="AB108" s="114">
        <v>2169</v>
      </c>
      <c r="AC108" s="112">
        <v>8.2929374700000003E-2</v>
      </c>
      <c r="AD108" s="102">
        <v>6.7791971699999995E-2</v>
      </c>
      <c r="AE108" s="102">
        <v>0.10144683810000001</v>
      </c>
      <c r="AF108" s="102">
        <v>0.52811986020000001</v>
      </c>
      <c r="AG108" s="103">
        <v>8.2987551899999998E-2</v>
      </c>
      <c r="AH108" s="102">
        <v>7.1708086899999995E-2</v>
      </c>
      <c r="AI108" s="102">
        <v>9.6041242600000007E-2</v>
      </c>
      <c r="AJ108" s="102">
        <v>1.0670246207</v>
      </c>
      <c r="AK108" s="102">
        <v>0.87225670300000002</v>
      </c>
      <c r="AL108" s="102">
        <v>1.3052826504999999</v>
      </c>
      <c r="AM108" s="102">
        <v>0.85283578329999998</v>
      </c>
      <c r="AN108" s="102">
        <v>0.97735539989999998</v>
      </c>
      <c r="AO108" s="102">
        <v>0.76727272040000005</v>
      </c>
      <c r="AP108" s="102">
        <v>1.2449596504</v>
      </c>
      <c r="AQ108" s="102">
        <v>5.1731631799999997E-2</v>
      </c>
      <c r="AR108" s="102">
        <v>1.2747903554</v>
      </c>
      <c r="AS108" s="102">
        <v>0.99817911159999995</v>
      </c>
      <c r="AT108" s="102">
        <v>1.6280549567</v>
      </c>
      <c r="AU108" s="100" t="s">
        <v>28</v>
      </c>
      <c r="AV108" s="100" t="s">
        <v>28</v>
      </c>
      <c r="AW108" s="100" t="s">
        <v>28</v>
      </c>
      <c r="AX108" s="100" t="s">
        <v>28</v>
      </c>
      <c r="AY108" s="100" t="s">
        <v>28</v>
      </c>
      <c r="AZ108" s="100" t="s">
        <v>28</v>
      </c>
      <c r="BA108" s="100" t="s">
        <v>28</v>
      </c>
      <c r="BB108" s="100" t="s">
        <v>28</v>
      </c>
      <c r="BC108" s="106" t="s">
        <v>28</v>
      </c>
      <c r="BD108" s="107">
        <v>168</v>
      </c>
      <c r="BE108" s="107">
        <v>223</v>
      </c>
      <c r="BF108" s="107">
        <v>180</v>
      </c>
    </row>
    <row r="109" spans="1:93" x14ac:dyDescent="0.3">
      <c r="A109" s="10"/>
      <c r="B109" t="s">
        <v>118</v>
      </c>
      <c r="C109" s="100">
        <v>206</v>
      </c>
      <c r="D109" s="114">
        <v>2167</v>
      </c>
      <c r="E109" s="112">
        <v>9.6416315700000005E-2</v>
      </c>
      <c r="F109" s="102">
        <v>7.940448E-2</v>
      </c>
      <c r="G109" s="102">
        <v>0.1170728142</v>
      </c>
      <c r="H109" s="102">
        <v>1.5038805400000001E-2</v>
      </c>
      <c r="I109" s="103">
        <v>9.5062298099999998E-2</v>
      </c>
      <c r="J109" s="102">
        <v>8.29282093E-2</v>
      </c>
      <c r="K109" s="102">
        <v>0.1089718517</v>
      </c>
      <c r="L109" s="102">
        <v>1.2722886293</v>
      </c>
      <c r="M109" s="102">
        <v>1.0478041638</v>
      </c>
      <c r="N109" s="102">
        <v>1.5448672683</v>
      </c>
      <c r="O109" s="114">
        <v>246</v>
      </c>
      <c r="P109" s="114">
        <v>2349</v>
      </c>
      <c r="Q109" s="112">
        <v>0.10421129580000001</v>
      </c>
      <c r="R109" s="102">
        <v>8.6581162099999998E-2</v>
      </c>
      <c r="S109" s="102">
        <v>0.1254313745</v>
      </c>
      <c r="T109" s="102">
        <v>3.0530838000000001E-3</v>
      </c>
      <c r="U109" s="103">
        <v>0.1047254151</v>
      </c>
      <c r="V109" s="102">
        <v>9.2423298099999995E-2</v>
      </c>
      <c r="W109" s="102">
        <v>0.1186650205</v>
      </c>
      <c r="X109" s="102">
        <v>1.3232955021999999</v>
      </c>
      <c r="Y109" s="102">
        <v>1.0994246022</v>
      </c>
      <c r="Z109" s="102">
        <v>1.5927522295000001</v>
      </c>
      <c r="AA109" s="114">
        <v>251</v>
      </c>
      <c r="AB109" s="114">
        <v>2036</v>
      </c>
      <c r="AC109" s="112">
        <v>0.1193488412</v>
      </c>
      <c r="AD109" s="102">
        <v>9.9109316399999994E-2</v>
      </c>
      <c r="AE109" s="102">
        <v>0.1437215634</v>
      </c>
      <c r="AF109" s="102">
        <v>6.0657639000000004E-6</v>
      </c>
      <c r="AG109" s="103">
        <v>0.123280943</v>
      </c>
      <c r="AH109" s="102">
        <v>0.10893528719999999</v>
      </c>
      <c r="AI109" s="102">
        <v>0.13951577400000001</v>
      </c>
      <c r="AJ109" s="102">
        <v>1.5356217568999999</v>
      </c>
      <c r="AK109" s="102">
        <v>1.2752065374999999</v>
      </c>
      <c r="AL109" s="102">
        <v>1.849217449</v>
      </c>
      <c r="AM109" s="102">
        <v>0.2376799017</v>
      </c>
      <c r="AN109" s="102">
        <v>1.1452582017999999</v>
      </c>
      <c r="AO109" s="102">
        <v>0.914391976</v>
      </c>
      <c r="AP109" s="102">
        <v>1.4344136685</v>
      </c>
      <c r="AQ109" s="102">
        <v>0.51199538089999996</v>
      </c>
      <c r="AR109" s="102">
        <v>1.0808471057</v>
      </c>
      <c r="AS109" s="102">
        <v>0.85673032829999995</v>
      </c>
      <c r="AT109" s="102">
        <v>1.3635918178999999</v>
      </c>
      <c r="AU109" s="100" t="s">
        <v>28</v>
      </c>
      <c r="AV109" s="100">
        <v>2</v>
      </c>
      <c r="AW109" s="100">
        <v>3</v>
      </c>
      <c r="AX109" s="100" t="s">
        <v>28</v>
      </c>
      <c r="AY109" s="100" t="s">
        <v>28</v>
      </c>
      <c r="AZ109" s="100" t="s">
        <v>28</v>
      </c>
      <c r="BA109" s="100" t="s">
        <v>28</v>
      </c>
      <c r="BB109" s="100" t="s">
        <v>28</v>
      </c>
      <c r="BC109" s="106" t="s">
        <v>234</v>
      </c>
      <c r="BD109" s="107">
        <v>206</v>
      </c>
      <c r="BE109" s="107">
        <v>246</v>
      </c>
      <c r="BF109" s="107">
        <v>251</v>
      </c>
      <c r="CO109" s="4"/>
    </row>
    <row r="110" spans="1:93" s="3" customFormat="1" x14ac:dyDescent="0.3">
      <c r="A110" s="10" t="s">
        <v>238</v>
      </c>
      <c r="B110" s="3" t="s">
        <v>201</v>
      </c>
      <c r="C110" s="110">
        <v>366</v>
      </c>
      <c r="D110" s="113">
        <v>5674</v>
      </c>
      <c r="E110" s="109">
        <v>6.6185788499999995E-2</v>
      </c>
      <c r="F110" s="108">
        <v>5.83085572E-2</v>
      </c>
      <c r="G110" s="108">
        <v>7.5127199300000003E-2</v>
      </c>
      <c r="H110" s="108">
        <v>1.33824233E-2</v>
      </c>
      <c r="I110" s="111">
        <v>6.4504758499999995E-2</v>
      </c>
      <c r="J110" s="108">
        <v>5.8223557400000001E-2</v>
      </c>
      <c r="K110" s="108">
        <v>7.1463580499999999E-2</v>
      </c>
      <c r="L110" s="108">
        <v>0.85221738199999997</v>
      </c>
      <c r="M110" s="108">
        <v>0.75078906079999996</v>
      </c>
      <c r="N110" s="108">
        <v>0.96734822620000005</v>
      </c>
      <c r="O110" s="113">
        <v>415</v>
      </c>
      <c r="P110" s="113">
        <v>6038</v>
      </c>
      <c r="Q110" s="109">
        <v>6.8371330399999999E-2</v>
      </c>
      <c r="R110" s="108">
        <v>6.04658364E-2</v>
      </c>
      <c r="S110" s="108">
        <v>7.7310413600000003E-2</v>
      </c>
      <c r="T110" s="108">
        <v>1.5026602E-2</v>
      </c>
      <c r="U110" s="111">
        <v>6.8731368000000001E-2</v>
      </c>
      <c r="V110" s="108">
        <v>6.24268106E-2</v>
      </c>
      <c r="W110" s="108">
        <v>7.5672630099999999E-2</v>
      </c>
      <c r="X110" s="108">
        <v>0.8586003391</v>
      </c>
      <c r="Y110" s="108">
        <v>0.75932393470000004</v>
      </c>
      <c r="Z110" s="108">
        <v>0.97085645359999995</v>
      </c>
      <c r="AA110" s="113">
        <v>276</v>
      </c>
      <c r="AB110" s="113">
        <v>5112</v>
      </c>
      <c r="AC110" s="109">
        <v>5.41871066E-2</v>
      </c>
      <c r="AD110" s="108">
        <v>4.7030556199999997E-2</v>
      </c>
      <c r="AE110" s="108">
        <v>6.24326558E-2</v>
      </c>
      <c r="AF110" s="108">
        <v>6.0172639000000001E-7</v>
      </c>
      <c r="AG110" s="111">
        <v>5.3990610299999998E-2</v>
      </c>
      <c r="AH110" s="108">
        <v>4.7982395400000002E-2</v>
      </c>
      <c r="AI110" s="108">
        <v>6.0751156399999999E-2</v>
      </c>
      <c r="AJ110" s="108">
        <v>0.69720743880000002</v>
      </c>
      <c r="AK110" s="108">
        <v>0.60512648989999995</v>
      </c>
      <c r="AL110" s="108">
        <v>0.80330017070000004</v>
      </c>
      <c r="AM110" s="108">
        <v>8.6186225000000009E-3</v>
      </c>
      <c r="AN110" s="108">
        <v>0.79254135189999997</v>
      </c>
      <c r="AO110" s="108">
        <v>0.66631359560000003</v>
      </c>
      <c r="AP110" s="108">
        <v>0.94268194240000003</v>
      </c>
      <c r="AQ110" s="108">
        <v>0.69415252220000001</v>
      </c>
      <c r="AR110" s="108">
        <v>1.0330213169</v>
      </c>
      <c r="AS110" s="108">
        <v>0.8785856769</v>
      </c>
      <c r="AT110" s="108">
        <v>1.2146032758</v>
      </c>
      <c r="AU110" s="110" t="s">
        <v>28</v>
      </c>
      <c r="AV110" s="110" t="s">
        <v>28</v>
      </c>
      <c r="AW110" s="110">
        <v>3</v>
      </c>
      <c r="AX110" s="110" t="s">
        <v>28</v>
      </c>
      <c r="AY110" s="110" t="s">
        <v>232</v>
      </c>
      <c r="AZ110" s="110" t="s">
        <v>28</v>
      </c>
      <c r="BA110" s="110" t="s">
        <v>28</v>
      </c>
      <c r="BB110" s="110" t="s">
        <v>28</v>
      </c>
      <c r="BC110" s="104" t="s">
        <v>434</v>
      </c>
      <c r="BD110" s="105">
        <v>366</v>
      </c>
      <c r="BE110" s="105">
        <v>415</v>
      </c>
      <c r="BF110" s="105">
        <v>276</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0">
        <v>205</v>
      </c>
      <c r="D111" s="114">
        <v>2731</v>
      </c>
      <c r="E111" s="112">
        <v>7.07999926E-2</v>
      </c>
      <c r="F111" s="102">
        <v>6.0571052600000001E-2</v>
      </c>
      <c r="G111" s="102">
        <v>8.2756345300000006E-2</v>
      </c>
      <c r="H111" s="102">
        <v>0.2451930323</v>
      </c>
      <c r="I111" s="103">
        <v>7.50640791E-2</v>
      </c>
      <c r="J111" s="102">
        <v>6.5460853900000004E-2</v>
      </c>
      <c r="K111" s="102">
        <v>8.6076114699999998E-2</v>
      </c>
      <c r="L111" s="102">
        <v>0.91163051269999995</v>
      </c>
      <c r="M111" s="102">
        <v>0.77992126500000003</v>
      </c>
      <c r="N111" s="102">
        <v>1.0655821670000001</v>
      </c>
      <c r="O111" s="114">
        <v>216</v>
      </c>
      <c r="P111" s="114">
        <v>2569</v>
      </c>
      <c r="Q111" s="112">
        <v>7.7332225500000004E-2</v>
      </c>
      <c r="R111" s="102">
        <v>6.6352327200000005E-2</v>
      </c>
      <c r="S111" s="102">
        <v>9.0129063400000001E-2</v>
      </c>
      <c r="T111" s="102">
        <v>0.70770022259999998</v>
      </c>
      <c r="U111" s="103">
        <v>8.4079408300000005E-2</v>
      </c>
      <c r="V111" s="102">
        <v>7.3582191399999997E-2</v>
      </c>
      <c r="W111" s="102">
        <v>9.6074155600000002E-2</v>
      </c>
      <c r="X111" s="102">
        <v>0.97113036470000003</v>
      </c>
      <c r="Y111" s="102">
        <v>0.83324589800000004</v>
      </c>
      <c r="Z111" s="102">
        <v>1.1318317768999999</v>
      </c>
      <c r="AA111" s="114">
        <v>131</v>
      </c>
      <c r="AB111" s="114">
        <v>2007</v>
      </c>
      <c r="AC111" s="112">
        <v>5.9799281400000001E-2</v>
      </c>
      <c r="AD111" s="102">
        <v>4.9489151799999999E-2</v>
      </c>
      <c r="AE111" s="102">
        <v>7.2257331600000002E-2</v>
      </c>
      <c r="AF111" s="102">
        <v>6.6315996000000004E-3</v>
      </c>
      <c r="AG111" s="103">
        <v>6.5271549600000006E-2</v>
      </c>
      <c r="AH111" s="102">
        <v>5.4998912099999998E-2</v>
      </c>
      <c r="AI111" s="102">
        <v>7.7462899200000004E-2</v>
      </c>
      <c r="AJ111" s="102">
        <v>0.76941742049999995</v>
      </c>
      <c r="AK111" s="102">
        <v>0.63676042020000001</v>
      </c>
      <c r="AL111" s="102">
        <v>0.92971099980000005</v>
      </c>
      <c r="AM111" s="102">
        <v>3.03939503E-2</v>
      </c>
      <c r="AN111" s="102">
        <v>0.77327764710000002</v>
      </c>
      <c r="AO111" s="102">
        <v>0.6126920817</v>
      </c>
      <c r="AP111" s="102">
        <v>0.97595241939999999</v>
      </c>
      <c r="AQ111" s="102">
        <v>0.40343920979999998</v>
      </c>
      <c r="AR111" s="102">
        <v>1.0922631867000001</v>
      </c>
      <c r="AS111" s="102">
        <v>0.88800692370000001</v>
      </c>
      <c r="AT111" s="102">
        <v>1.3435017648000001</v>
      </c>
      <c r="AU111" s="100" t="s">
        <v>28</v>
      </c>
      <c r="AV111" s="100" t="s">
        <v>28</v>
      </c>
      <c r="AW111" s="100">
        <v>3</v>
      </c>
      <c r="AX111" s="100" t="s">
        <v>28</v>
      </c>
      <c r="AY111" s="100" t="s">
        <v>232</v>
      </c>
      <c r="AZ111" s="100" t="s">
        <v>28</v>
      </c>
      <c r="BA111" s="100" t="s">
        <v>28</v>
      </c>
      <c r="BB111" s="100" t="s">
        <v>28</v>
      </c>
      <c r="BC111" s="106" t="s">
        <v>434</v>
      </c>
      <c r="BD111" s="107">
        <v>205</v>
      </c>
      <c r="BE111" s="107">
        <v>216</v>
      </c>
      <c r="BF111" s="107">
        <v>131</v>
      </c>
    </row>
    <row r="112" spans="1:93" x14ac:dyDescent="0.3">
      <c r="A112" s="10"/>
      <c r="B112" t="s">
        <v>203</v>
      </c>
      <c r="C112" s="100">
        <v>433</v>
      </c>
      <c r="D112" s="114">
        <v>5306</v>
      </c>
      <c r="E112" s="112">
        <v>7.9781901299999999E-2</v>
      </c>
      <c r="F112" s="102">
        <v>7.0768776399999997E-2</v>
      </c>
      <c r="G112" s="102">
        <v>8.9942939599999994E-2</v>
      </c>
      <c r="H112" s="102">
        <v>0.65987537949999997</v>
      </c>
      <c r="I112" s="103">
        <v>8.1605729399999993E-2</v>
      </c>
      <c r="J112" s="102">
        <v>7.4270186599999996E-2</v>
      </c>
      <c r="K112" s="102">
        <v>8.9665791499999994E-2</v>
      </c>
      <c r="L112" s="102">
        <v>1.0272828139000001</v>
      </c>
      <c r="M112" s="102">
        <v>0.91122856870000002</v>
      </c>
      <c r="N112" s="102">
        <v>1.1581177499999999</v>
      </c>
      <c r="O112" s="114">
        <v>401</v>
      </c>
      <c r="P112" s="114">
        <v>4796</v>
      </c>
      <c r="Q112" s="112">
        <v>8.0916238000000001E-2</v>
      </c>
      <c r="R112" s="102">
        <v>7.1538357499999997E-2</v>
      </c>
      <c r="S112" s="102">
        <v>9.1523454000000004E-2</v>
      </c>
      <c r="T112" s="102">
        <v>0.79893397590000004</v>
      </c>
      <c r="U112" s="103">
        <v>8.3611342800000002E-2</v>
      </c>
      <c r="V112" s="102">
        <v>7.5815538099999996E-2</v>
      </c>
      <c r="W112" s="102">
        <v>9.2208758500000002E-2</v>
      </c>
      <c r="X112" s="102">
        <v>1.0161380360000001</v>
      </c>
      <c r="Y112" s="102">
        <v>0.89837154939999997</v>
      </c>
      <c r="Z112" s="102">
        <v>1.1493423949999999</v>
      </c>
      <c r="AA112" s="114">
        <v>295</v>
      </c>
      <c r="AB112" s="114">
        <v>4082</v>
      </c>
      <c r="AC112" s="112">
        <v>6.7925818400000004E-2</v>
      </c>
      <c r="AD112" s="102">
        <v>5.9112124799999999E-2</v>
      </c>
      <c r="AE112" s="102">
        <v>7.8053644899999997E-2</v>
      </c>
      <c r="AF112" s="102">
        <v>5.74868771E-2</v>
      </c>
      <c r="AG112" s="103">
        <v>7.2268495799999999E-2</v>
      </c>
      <c r="AH112" s="102">
        <v>6.4474821099999996E-2</v>
      </c>
      <c r="AI112" s="102">
        <v>8.1004264899999998E-2</v>
      </c>
      <c r="AJ112" s="102">
        <v>0.87397886309999995</v>
      </c>
      <c r="AK112" s="102">
        <v>0.76057600619999999</v>
      </c>
      <c r="AL112" s="102">
        <v>1.0042902312999999</v>
      </c>
      <c r="AM112" s="102">
        <v>4.5465623099999998E-2</v>
      </c>
      <c r="AN112" s="102">
        <v>0.839458433</v>
      </c>
      <c r="AO112" s="102">
        <v>0.70718285940000003</v>
      </c>
      <c r="AP112" s="102">
        <v>0.99647559529999996</v>
      </c>
      <c r="AQ112" s="102">
        <v>0.85998965220000001</v>
      </c>
      <c r="AR112" s="102">
        <v>1.0142179704000001</v>
      </c>
      <c r="AS112" s="102">
        <v>0.86696605230000001</v>
      </c>
      <c r="AT112" s="102">
        <v>1.1864802419</v>
      </c>
      <c r="AU112" s="100" t="s">
        <v>28</v>
      </c>
      <c r="AV112" s="100" t="s">
        <v>28</v>
      </c>
      <c r="AW112" s="100" t="s">
        <v>28</v>
      </c>
      <c r="AX112" s="100" t="s">
        <v>28</v>
      </c>
      <c r="AY112" s="100" t="s">
        <v>232</v>
      </c>
      <c r="AZ112" s="100" t="s">
        <v>28</v>
      </c>
      <c r="BA112" s="100" t="s">
        <v>28</v>
      </c>
      <c r="BB112" s="100" t="s">
        <v>28</v>
      </c>
      <c r="BC112" s="106" t="s">
        <v>273</v>
      </c>
      <c r="BD112" s="107">
        <v>433</v>
      </c>
      <c r="BE112" s="107">
        <v>401</v>
      </c>
      <c r="BF112" s="107">
        <v>295</v>
      </c>
    </row>
    <row r="113" spans="1:93" x14ac:dyDescent="0.3">
      <c r="A113" s="10"/>
      <c r="B113" t="s">
        <v>204</v>
      </c>
      <c r="C113" s="100">
        <v>401</v>
      </c>
      <c r="D113" s="114">
        <v>4526</v>
      </c>
      <c r="E113" s="112">
        <v>8.5203398700000002E-2</v>
      </c>
      <c r="F113" s="102">
        <v>7.5393899400000006E-2</v>
      </c>
      <c r="G113" s="102">
        <v>9.6289211900000005E-2</v>
      </c>
      <c r="H113" s="102">
        <v>0.13759515319999999</v>
      </c>
      <c r="I113" s="103">
        <v>8.8599204599999995E-2</v>
      </c>
      <c r="J113" s="102">
        <v>8.0338338600000003E-2</v>
      </c>
      <c r="K113" s="102">
        <v>9.7709502000000004E-2</v>
      </c>
      <c r="L113" s="102">
        <v>1.0970907656</v>
      </c>
      <c r="M113" s="102">
        <v>0.9707822935</v>
      </c>
      <c r="N113" s="102">
        <v>1.2398332315</v>
      </c>
      <c r="O113" s="114">
        <v>320</v>
      </c>
      <c r="P113" s="114">
        <v>4301</v>
      </c>
      <c r="Q113" s="112">
        <v>7.2012800500000002E-2</v>
      </c>
      <c r="R113" s="102">
        <v>6.3119432099999997E-2</v>
      </c>
      <c r="S113" s="102">
        <v>8.2159222000000004E-2</v>
      </c>
      <c r="T113" s="102">
        <v>0.13484902409999999</v>
      </c>
      <c r="U113" s="103">
        <v>7.4401302000000002E-2</v>
      </c>
      <c r="V113" s="102">
        <v>6.6680204500000007E-2</v>
      </c>
      <c r="W113" s="102">
        <v>8.3016448199999995E-2</v>
      </c>
      <c r="X113" s="102">
        <v>0.90432955680000005</v>
      </c>
      <c r="Y113" s="102">
        <v>0.79264752500000002</v>
      </c>
      <c r="Z113" s="102">
        <v>1.0317473044000001</v>
      </c>
      <c r="AA113" s="114">
        <v>245</v>
      </c>
      <c r="AB113" s="114">
        <v>3446</v>
      </c>
      <c r="AC113" s="112">
        <v>6.7748571899999999E-2</v>
      </c>
      <c r="AD113" s="102">
        <v>5.85338953E-2</v>
      </c>
      <c r="AE113" s="102">
        <v>7.8413865599999993E-2</v>
      </c>
      <c r="AF113" s="102">
        <v>6.5644609199999995E-2</v>
      </c>
      <c r="AG113" s="103">
        <v>7.1096924000000006E-2</v>
      </c>
      <c r="AH113" s="102">
        <v>6.2729169700000004E-2</v>
      </c>
      <c r="AI113" s="102">
        <v>8.0580894299999997E-2</v>
      </c>
      <c r="AJ113" s="102">
        <v>0.87169829219999995</v>
      </c>
      <c r="AK113" s="102">
        <v>0.75313611930000002</v>
      </c>
      <c r="AL113" s="102">
        <v>1.0089250708999999</v>
      </c>
      <c r="AM113" s="102">
        <v>0.51448314549999996</v>
      </c>
      <c r="AN113" s="102">
        <v>0.94078513070000003</v>
      </c>
      <c r="AO113" s="102">
        <v>0.78304203159999997</v>
      </c>
      <c r="AP113" s="102">
        <v>1.1303054323999999</v>
      </c>
      <c r="AQ113" s="102">
        <v>4.6426235400000002E-2</v>
      </c>
      <c r="AR113" s="102">
        <v>0.84518694770000002</v>
      </c>
      <c r="AS113" s="102">
        <v>0.71624597270000001</v>
      </c>
      <c r="AT113" s="102">
        <v>0.99734030470000001</v>
      </c>
      <c r="AU113" s="100" t="s">
        <v>28</v>
      </c>
      <c r="AV113" s="100" t="s">
        <v>28</v>
      </c>
      <c r="AW113" s="100" t="s">
        <v>28</v>
      </c>
      <c r="AX113" s="100" t="s">
        <v>231</v>
      </c>
      <c r="AY113" s="100" t="s">
        <v>28</v>
      </c>
      <c r="AZ113" s="100" t="s">
        <v>28</v>
      </c>
      <c r="BA113" s="100" t="s">
        <v>28</v>
      </c>
      <c r="BB113" s="100" t="s">
        <v>28</v>
      </c>
      <c r="BC113" s="106" t="s">
        <v>435</v>
      </c>
      <c r="BD113" s="107">
        <v>401</v>
      </c>
      <c r="BE113" s="107">
        <v>320</v>
      </c>
      <c r="BF113" s="107">
        <v>245</v>
      </c>
      <c r="BQ113" s="52"/>
      <c r="CO113" s="4"/>
    </row>
    <row r="114" spans="1:93" s="3" customFormat="1" x14ac:dyDescent="0.3">
      <c r="A114" s="10"/>
      <c r="B114" s="3" t="s">
        <v>119</v>
      </c>
      <c r="C114" s="110">
        <v>295</v>
      </c>
      <c r="D114" s="113">
        <v>4210</v>
      </c>
      <c r="E114" s="109">
        <v>6.49126805E-2</v>
      </c>
      <c r="F114" s="108">
        <v>5.6666416400000003E-2</v>
      </c>
      <c r="G114" s="108">
        <v>7.4358965400000004E-2</v>
      </c>
      <c r="H114" s="108">
        <v>9.6774570000000004E-3</v>
      </c>
      <c r="I114" s="111">
        <v>7.0071258900000002E-2</v>
      </c>
      <c r="J114" s="108">
        <v>6.2514541500000007E-2</v>
      </c>
      <c r="K114" s="108">
        <v>7.8541427400000002E-2</v>
      </c>
      <c r="L114" s="108">
        <v>0.83582466740000005</v>
      </c>
      <c r="M114" s="108">
        <v>0.72964462760000004</v>
      </c>
      <c r="N114" s="108">
        <v>0.95745634000000002</v>
      </c>
      <c r="O114" s="113">
        <v>290</v>
      </c>
      <c r="P114" s="113">
        <v>4203</v>
      </c>
      <c r="Q114" s="109">
        <v>6.2435573299999998E-2</v>
      </c>
      <c r="R114" s="108">
        <v>5.4424790000000001E-2</v>
      </c>
      <c r="S114" s="108">
        <v>7.1625463599999994E-2</v>
      </c>
      <c r="T114" s="108">
        <v>5.16016E-4</v>
      </c>
      <c r="U114" s="111">
        <v>6.8998334499999994E-2</v>
      </c>
      <c r="V114" s="108">
        <v>6.1497056899999999E-2</v>
      </c>
      <c r="W114" s="108">
        <v>7.7414601700000002E-2</v>
      </c>
      <c r="X114" s="108">
        <v>0.78405969440000001</v>
      </c>
      <c r="Y114" s="108">
        <v>0.68346107759999997</v>
      </c>
      <c r="Z114" s="108">
        <v>0.89946541879999997</v>
      </c>
      <c r="AA114" s="113">
        <v>256</v>
      </c>
      <c r="AB114" s="113">
        <v>3820</v>
      </c>
      <c r="AC114" s="109">
        <v>5.9707342400000002E-2</v>
      </c>
      <c r="AD114" s="108">
        <v>5.1656500399999999E-2</v>
      </c>
      <c r="AE114" s="108">
        <v>6.9012935799999994E-2</v>
      </c>
      <c r="AF114" s="108">
        <v>3.5991309999999999E-4</v>
      </c>
      <c r="AG114" s="111">
        <v>6.7015706800000005E-2</v>
      </c>
      <c r="AH114" s="108">
        <v>5.9289324999999997E-2</v>
      </c>
      <c r="AI114" s="108">
        <v>7.5748964200000005E-2</v>
      </c>
      <c r="AJ114" s="108">
        <v>0.7682344727</v>
      </c>
      <c r="AK114" s="108">
        <v>0.66464697139999995</v>
      </c>
      <c r="AL114" s="108">
        <v>0.88796644000000002</v>
      </c>
      <c r="AM114" s="108">
        <v>0.63853997880000002</v>
      </c>
      <c r="AN114" s="108">
        <v>0.95630326210000005</v>
      </c>
      <c r="AO114" s="108">
        <v>0.79365582670000001</v>
      </c>
      <c r="AP114" s="108">
        <v>1.1522827631000001</v>
      </c>
      <c r="AQ114" s="108">
        <v>0.67166151039999999</v>
      </c>
      <c r="AR114" s="108">
        <v>0.96183939409999997</v>
      </c>
      <c r="AS114" s="108">
        <v>0.80346878840000002</v>
      </c>
      <c r="AT114" s="108">
        <v>1.1514262077999999</v>
      </c>
      <c r="AU114" s="110">
        <v>1</v>
      </c>
      <c r="AV114" s="110">
        <v>2</v>
      </c>
      <c r="AW114" s="110">
        <v>3</v>
      </c>
      <c r="AX114" s="110" t="s">
        <v>28</v>
      </c>
      <c r="AY114" s="110" t="s">
        <v>28</v>
      </c>
      <c r="AZ114" s="110" t="s">
        <v>28</v>
      </c>
      <c r="BA114" s="110" t="s">
        <v>28</v>
      </c>
      <c r="BB114" s="110" t="s">
        <v>28</v>
      </c>
      <c r="BC114" s="104" t="s">
        <v>233</v>
      </c>
      <c r="BD114" s="105">
        <v>295</v>
      </c>
      <c r="BE114" s="105">
        <v>290</v>
      </c>
      <c r="BF114" s="105">
        <v>256</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0">
        <v>159</v>
      </c>
      <c r="D115" s="114">
        <v>1787</v>
      </c>
      <c r="E115" s="112">
        <v>7.4883382400000004E-2</v>
      </c>
      <c r="F115" s="102">
        <v>6.2924945499999996E-2</v>
      </c>
      <c r="G115" s="102">
        <v>8.9114434800000003E-2</v>
      </c>
      <c r="H115" s="102">
        <v>0.68138448100000004</v>
      </c>
      <c r="I115" s="103">
        <v>8.8975937300000002E-2</v>
      </c>
      <c r="J115" s="102">
        <v>7.6167183799999996E-2</v>
      </c>
      <c r="K115" s="102">
        <v>0.1039386915</v>
      </c>
      <c r="L115" s="102">
        <v>0.96420880529999997</v>
      </c>
      <c r="M115" s="102">
        <v>0.81023031580000004</v>
      </c>
      <c r="N115" s="102">
        <v>1.1474498081</v>
      </c>
      <c r="O115" s="114">
        <v>153</v>
      </c>
      <c r="P115" s="114">
        <v>1858</v>
      </c>
      <c r="Q115" s="112">
        <v>7.0612023800000007E-2</v>
      </c>
      <c r="R115" s="102">
        <v>5.9224177900000001E-2</v>
      </c>
      <c r="S115" s="102">
        <v>8.4189567199999996E-2</v>
      </c>
      <c r="T115" s="102">
        <v>0.18037353580000001</v>
      </c>
      <c r="U115" s="103">
        <v>8.2346609299999998E-2</v>
      </c>
      <c r="V115" s="102">
        <v>7.0279741399999998E-2</v>
      </c>
      <c r="W115" s="102">
        <v>9.6485330199999997E-2</v>
      </c>
      <c r="X115" s="102">
        <v>0.886738743</v>
      </c>
      <c r="Y115" s="102">
        <v>0.74373131169999995</v>
      </c>
      <c r="Z115" s="102">
        <v>1.0572441768</v>
      </c>
      <c r="AA115" s="114">
        <v>137</v>
      </c>
      <c r="AB115" s="114">
        <v>1600</v>
      </c>
      <c r="AC115" s="112">
        <v>7.2581002399999997E-2</v>
      </c>
      <c r="AD115" s="102">
        <v>6.0296595600000003E-2</v>
      </c>
      <c r="AE115" s="102">
        <v>8.7368148399999998E-2</v>
      </c>
      <c r="AF115" s="102">
        <v>0.46961005030000003</v>
      </c>
      <c r="AG115" s="103">
        <v>8.5625000000000007E-2</v>
      </c>
      <c r="AH115" s="102">
        <v>7.2423169800000006E-2</v>
      </c>
      <c r="AI115" s="102">
        <v>0.10123335729999999</v>
      </c>
      <c r="AJ115" s="102">
        <v>0.93387556429999996</v>
      </c>
      <c r="AK115" s="102">
        <v>0.77581619680000002</v>
      </c>
      <c r="AL115" s="102">
        <v>1.1241368423</v>
      </c>
      <c r="AM115" s="102">
        <v>0.82611827969999996</v>
      </c>
      <c r="AN115" s="102">
        <v>1.0278844663</v>
      </c>
      <c r="AO115" s="102">
        <v>0.80422891210000003</v>
      </c>
      <c r="AP115" s="102">
        <v>1.3137384893999999</v>
      </c>
      <c r="AQ115" s="102">
        <v>0.62738061730000005</v>
      </c>
      <c r="AR115" s="102">
        <v>0.94295986080000005</v>
      </c>
      <c r="AS115" s="102">
        <v>0.74388300399999996</v>
      </c>
      <c r="AT115" s="102">
        <v>1.1953133683999999</v>
      </c>
      <c r="AU115" s="100" t="s">
        <v>28</v>
      </c>
      <c r="AV115" s="100" t="s">
        <v>28</v>
      </c>
      <c r="AW115" s="100" t="s">
        <v>28</v>
      </c>
      <c r="AX115" s="100" t="s">
        <v>28</v>
      </c>
      <c r="AY115" s="100" t="s">
        <v>28</v>
      </c>
      <c r="AZ115" s="100" t="s">
        <v>28</v>
      </c>
      <c r="BA115" s="100" t="s">
        <v>28</v>
      </c>
      <c r="BB115" s="100" t="s">
        <v>28</v>
      </c>
      <c r="BC115" s="106" t="s">
        <v>28</v>
      </c>
      <c r="BD115" s="107">
        <v>159</v>
      </c>
      <c r="BE115" s="107">
        <v>153</v>
      </c>
      <c r="BF115" s="107">
        <v>137</v>
      </c>
    </row>
    <row r="116" spans="1:93" x14ac:dyDescent="0.3">
      <c r="A116" s="10"/>
      <c r="B116" t="s">
        <v>121</v>
      </c>
      <c r="C116" s="100">
        <v>158</v>
      </c>
      <c r="D116" s="114">
        <v>1648</v>
      </c>
      <c r="E116" s="112">
        <v>7.9533972100000003E-2</v>
      </c>
      <c r="F116" s="102">
        <v>6.6830229500000005E-2</v>
      </c>
      <c r="G116" s="102">
        <v>9.4652566300000004E-2</v>
      </c>
      <c r="H116" s="102">
        <v>0.78862439370000004</v>
      </c>
      <c r="I116" s="103">
        <v>9.5873786399999994E-2</v>
      </c>
      <c r="J116" s="102">
        <v>8.2031739500000006E-2</v>
      </c>
      <c r="K116" s="102">
        <v>0.11205154220000001</v>
      </c>
      <c r="L116" s="102">
        <v>1.0240904434</v>
      </c>
      <c r="M116" s="102">
        <v>0.86051529289999995</v>
      </c>
      <c r="N116" s="102">
        <v>1.2187595561</v>
      </c>
      <c r="O116" s="114">
        <v>140</v>
      </c>
      <c r="P116" s="114">
        <v>1527</v>
      </c>
      <c r="Q116" s="112">
        <v>7.7687010900000006E-2</v>
      </c>
      <c r="R116" s="102">
        <v>6.4697028899999995E-2</v>
      </c>
      <c r="S116" s="102">
        <v>9.3285144E-2</v>
      </c>
      <c r="T116" s="102">
        <v>0.79118999639999998</v>
      </c>
      <c r="U116" s="103">
        <v>9.1683038600000002E-2</v>
      </c>
      <c r="V116" s="102">
        <v>7.7687176600000005E-2</v>
      </c>
      <c r="W116" s="102">
        <v>0.10820034839999999</v>
      </c>
      <c r="X116" s="102">
        <v>0.97558572399999999</v>
      </c>
      <c r="Y116" s="102">
        <v>0.81245882800000002</v>
      </c>
      <c r="Z116" s="102">
        <v>1.1714655218000001</v>
      </c>
      <c r="AA116" s="114">
        <v>128</v>
      </c>
      <c r="AB116" s="114">
        <v>1327</v>
      </c>
      <c r="AC116" s="112">
        <v>8.0980452199999997E-2</v>
      </c>
      <c r="AD116" s="102">
        <v>6.6903441999999994E-2</v>
      </c>
      <c r="AE116" s="102">
        <v>9.80193761E-2</v>
      </c>
      <c r="AF116" s="102">
        <v>0.67319392300000003</v>
      </c>
      <c r="AG116" s="103">
        <v>9.6458176300000004E-2</v>
      </c>
      <c r="AH116" s="102">
        <v>8.1115294399999996E-2</v>
      </c>
      <c r="AI116" s="102">
        <v>0.11470315</v>
      </c>
      <c r="AJ116" s="102">
        <v>1.0419484854000001</v>
      </c>
      <c r="AK116" s="102">
        <v>0.86082428690000001</v>
      </c>
      <c r="AL116" s="102">
        <v>1.2611826392000001</v>
      </c>
      <c r="AM116" s="102">
        <v>0.7492487136</v>
      </c>
      <c r="AN116" s="102">
        <v>1.0423937195999999</v>
      </c>
      <c r="AO116" s="102">
        <v>0.80809297560000004</v>
      </c>
      <c r="AP116" s="102">
        <v>1.3446282785000001</v>
      </c>
      <c r="AQ116" s="102">
        <v>0.84935391459999998</v>
      </c>
      <c r="AR116" s="102">
        <v>0.97677770639999995</v>
      </c>
      <c r="AS116" s="102">
        <v>0.76648029090000003</v>
      </c>
      <c r="AT116" s="102">
        <v>1.244773935</v>
      </c>
      <c r="AU116" s="100" t="s">
        <v>28</v>
      </c>
      <c r="AV116" s="100" t="s">
        <v>28</v>
      </c>
      <c r="AW116" s="100" t="s">
        <v>28</v>
      </c>
      <c r="AX116" s="100" t="s">
        <v>28</v>
      </c>
      <c r="AY116" s="100" t="s">
        <v>28</v>
      </c>
      <c r="AZ116" s="100" t="s">
        <v>28</v>
      </c>
      <c r="BA116" s="100" t="s">
        <v>28</v>
      </c>
      <c r="BB116" s="100" t="s">
        <v>28</v>
      </c>
      <c r="BC116" s="106" t="s">
        <v>28</v>
      </c>
      <c r="BD116" s="107">
        <v>158</v>
      </c>
      <c r="BE116" s="107">
        <v>140</v>
      </c>
      <c r="BF116" s="107">
        <v>128</v>
      </c>
    </row>
    <row r="117" spans="1:93" x14ac:dyDescent="0.3">
      <c r="A117" s="10"/>
      <c r="B117" t="s">
        <v>122</v>
      </c>
      <c r="C117" s="100">
        <v>79</v>
      </c>
      <c r="D117" s="114">
        <v>978</v>
      </c>
      <c r="E117" s="112">
        <v>7.1234142599999994E-2</v>
      </c>
      <c r="F117" s="102">
        <v>5.6391299200000002E-2</v>
      </c>
      <c r="G117" s="102">
        <v>8.9983794300000003E-2</v>
      </c>
      <c r="H117" s="102">
        <v>0.46857448940000002</v>
      </c>
      <c r="I117" s="103">
        <v>8.0777096100000001E-2</v>
      </c>
      <c r="J117" s="102">
        <v>6.4791879900000002E-2</v>
      </c>
      <c r="K117" s="102">
        <v>0.1007061266</v>
      </c>
      <c r="L117" s="102">
        <v>0.91722068800000001</v>
      </c>
      <c r="M117" s="102">
        <v>0.72610218029999996</v>
      </c>
      <c r="N117" s="102">
        <v>1.1586438016</v>
      </c>
      <c r="O117" s="114">
        <v>84</v>
      </c>
      <c r="P117" s="114">
        <v>1067</v>
      </c>
      <c r="Q117" s="112">
        <v>6.8070656800000004E-2</v>
      </c>
      <c r="R117" s="102">
        <v>5.4224484099999998E-2</v>
      </c>
      <c r="S117" s="102">
        <v>8.54524371E-2</v>
      </c>
      <c r="T117" s="102">
        <v>0.17641071220000001</v>
      </c>
      <c r="U117" s="103">
        <v>7.8725398299999999E-2</v>
      </c>
      <c r="V117" s="102">
        <v>6.3568383000000006E-2</v>
      </c>
      <c r="W117" s="102">
        <v>9.7496397600000007E-2</v>
      </c>
      <c r="X117" s="102">
        <v>0.85482451000000004</v>
      </c>
      <c r="Y117" s="102">
        <v>0.6809456559</v>
      </c>
      <c r="Z117" s="102">
        <v>1.0731031712000001</v>
      </c>
      <c r="AA117" s="114">
        <v>66</v>
      </c>
      <c r="AB117" s="114">
        <v>902</v>
      </c>
      <c r="AC117" s="112">
        <v>6.3694310200000007E-2</v>
      </c>
      <c r="AD117" s="102">
        <v>4.9386465300000001E-2</v>
      </c>
      <c r="AE117" s="102">
        <v>8.2147307399999994E-2</v>
      </c>
      <c r="AF117" s="102">
        <v>0.1252293072</v>
      </c>
      <c r="AG117" s="103">
        <v>7.3170731700000005E-2</v>
      </c>
      <c r="AH117" s="102">
        <v>5.7485952399999998E-2</v>
      </c>
      <c r="AI117" s="102">
        <v>9.3135031300000004E-2</v>
      </c>
      <c r="AJ117" s="102">
        <v>0.81953345779999998</v>
      </c>
      <c r="AK117" s="102">
        <v>0.63543918740000005</v>
      </c>
      <c r="AL117" s="102">
        <v>1.0569620222</v>
      </c>
      <c r="AM117" s="102">
        <v>0.69630958499999995</v>
      </c>
      <c r="AN117" s="102">
        <v>0.93570876479999998</v>
      </c>
      <c r="AO117" s="102">
        <v>0.67022546900000002</v>
      </c>
      <c r="AP117" s="102">
        <v>1.3063527617999999</v>
      </c>
      <c r="AQ117" s="102">
        <v>0.77974465790000003</v>
      </c>
      <c r="AR117" s="102">
        <v>0.95559031620000001</v>
      </c>
      <c r="AS117" s="102">
        <v>0.6950315427</v>
      </c>
      <c r="AT117" s="102">
        <v>1.3138293676999999</v>
      </c>
      <c r="AU117" s="100" t="s">
        <v>28</v>
      </c>
      <c r="AV117" s="100" t="s">
        <v>28</v>
      </c>
      <c r="AW117" s="100" t="s">
        <v>28</v>
      </c>
      <c r="AX117" s="100" t="s">
        <v>28</v>
      </c>
      <c r="AY117" s="100" t="s">
        <v>28</v>
      </c>
      <c r="AZ117" s="100" t="s">
        <v>28</v>
      </c>
      <c r="BA117" s="100" t="s">
        <v>28</v>
      </c>
      <c r="BB117" s="100" t="s">
        <v>28</v>
      </c>
      <c r="BC117" s="106" t="s">
        <v>28</v>
      </c>
      <c r="BD117" s="107">
        <v>79</v>
      </c>
      <c r="BE117" s="107">
        <v>84</v>
      </c>
      <c r="BF117" s="107">
        <v>66</v>
      </c>
    </row>
    <row r="118" spans="1:93" x14ac:dyDescent="0.3">
      <c r="A118" s="10"/>
      <c r="B118" t="s">
        <v>123</v>
      </c>
      <c r="C118" s="100">
        <v>300</v>
      </c>
      <c r="D118" s="114">
        <v>2793</v>
      </c>
      <c r="E118" s="112">
        <v>0.1031480625</v>
      </c>
      <c r="F118" s="102">
        <v>9.0142078200000003E-2</v>
      </c>
      <c r="G118" s="102">
        <v>0.1180305914</v>
      </c>
      <c r="H118" s="102">
        <v>3.6776300000000002E-5</v>
      </c>
      <c r="I118" s="103">
        <v>0.10741138560000001</v>
      </c>
      <c r="J118" s="102">
        <v>9.5919338500000006E-2</v>
      </c>
      <c r="K118" s="102">
        <v>0.120280289</v>
      </c>
      <c r="L118" s="102">
        <v>1.3281487430000001</v>
      </c>
      <c r="M118" s="102">
        <v>1.1606818874</v>
      </c>
      <c r="N118" s="102">
        <v>1.5197782465</v>
      </c>
      <c r="O118" s="114">
        <v>271</v>
      </c>
      <c r="P118" s="114">
        <v>2639</v>
      </c>
      <c r="Q118" s="112">
        <v>9.8719236399999993E-2</v>
      </c>
      <c r="R118" s="102">
        <v>8.5797045299999999E-2</v>
      </c>
      <c r="S118" s="102">
        <v>0.1135876836</v>
      </c>
      <c r="T118" s="102">
        <v>2.6833821999999998E-3</v>
      </c>
      <c r="U118" s="103">
        <v>0.10269041299999999</v>
      </c>
      <c r="V118" s="102">
        <v>9.1163940600000007E-2</v>
      </c>
      <c r="W118" s="102">
        <v>0.11567425520000001</v>
      </c>
      <c r="X118" s="102">
        <v>1.2397063119</v>
      </c>
      <c r="Y118" s="102">
        <v>1.0774307266000001</v>
      </c>
      <c r="Z118" s="102">
        <v>1.4264227868999999</v>
      </c>
      <c r="AA118" s="114">
        <v>221</v>
      </c>
      <c r="AB118" s="114">
        <v>2372</v>
      </c>
      <c r="AC118" s="112">
        <v>8.9704952599999999E-2</v>
      </c>
      <c r="AD118" s="102">
        <v>7.7006731300000006E-2</v>
      </c>
      <c r="AE118" s="102">
        <v>0.10449707950000001</v>
      </c>
      <c r="AF118" s="102">
        <v>6.5542706100000001E-2</v>
      </c>
      <c r="AG118" s="103">
        <v>9.3170320400000006E-2</v>
      </c>
      <c r="AH118" s="102">
        <v>8.1661918200000003E-2</v>
      </c>
      <c r="AI118" s="102">
        <v>0.1063005719</v>
      </c>
      <c r="AJ118" s="102">
        <v>1.1542037234</v>
      </c>
      <c r="AK118" s="102">
        <v>0.99081994279999996</v>
      </c>
      <c r="AL118" s="102">
        <v>1.3445290890999999</v>
      </c>
      <c r="AM118" s="102">
        <v>0.33505736180000001</v>
      </c>
      <c r="AN118" s="102">
        <v>0.90868766670000001</v>
      </c>
      <c r="AO118" s="102">
        <v>0.74793357029999996</v>
      </c>
      <c r="AP118" s="102">
        <v>1.1039927987</v>
      </c>
      <c r="AQ118" s="102">
        <v>0.63535359390000001</v>
      </c>
      <c r="AR118" s="102">
        <v>0.95706340950000002</v>
      </c>
      <c r="AS118" s="102">
        <v>0.79829922170000001</v>
      </c>
      <c r="AT118" s="102">
        <v>1.1474023085</v>
      </c>
      <c r="AU118" s="100">
        <v>1</v>
      </c>
      <c r="AV118" s="100">
        <v>2</v>
      </c>
      <c r="AW118" s="100" t="s">
        <v>28</v>
      </c>
      <c r="AX118" s="100" t="s">
        <v>28</v>
      </c>
      <c r="AY118" s="100" t="s">
        <v>28</v>
      </c>
      <c r="AZ118" s="100" t="s">
        <v>28</v>
      </c>
      <c r="BA118" s="100" t="s">
        <v>28</v>
      </c>
      <c r="BB118" s="100" t="s">
        <v>28</v>
      </c>
      <c r="BC118" s="106" t="s">
        <v>181</v>
      </c>
      <c r="BD118" s="107">
        <v>300</v>
      </c>
      <c r="BE118" s="107">
        <v>271</v>
      </c>
      <c r="BF118" s="107">
        <v>221</v>
      </c>
      <c r="BQ118" s="52"/>
      <c r="CC118" s="4"/>
      <c r="CO118" s="4"/>
    </row>
    <row r="119" spans="1:93" x14ac:dyDescent="0.3">
      <c r="A119" s="10"/>
      <c r="B119" t="s">
        <v>124</v>
      </c>
      <c r="C119" s="100">
        <v>35</v>
      </c>
      <c r="D119" s="114">
        <v>557</v>
      </c>
      <c r="E119" s="112">
        <v>7.4038449699999995E-2</v>
      </c>
      <c r="F119" s="102">
        <v>5.23271129E-2</v>
      </c>
      <c r="G119" s="102">
        <v>0.10475815939999999</v>
      </c>
      <c r="H119" s="102">
        <v>0.78723268079999997</v>
      </c>
      <c r="I119" s="103">
        <v>6.2836624800000004E-2</v>
      </c>
      <c r="J119" s="102">
        <v>4.5116305400000001E-2</v>
      </c>
      <c r="K119" s="102">
        <v>8.7516949299999994E-2</v>
      </c>
      <c r="L119" s="102">
        <v>0.95332933539999998</v>
      </c>
      <c r="M119" s="102">
        <v>0.67377115470000004</v>
      </c>
      <c r="N119" s="102">
        <v>1.3488805738</v>
      </c>
      <c r="O119" s="114">
        <v>46</v>
      </c>
      <c r="P119" s="114">
        <v>623</v>
      </c>
      <c r="Q119" s="112">
        <v>8.3117119399999995E-2</v>
      </c>
      <c r="R119" s="102">
        <v>6.1230386499999997E-2</v>
      </c>
      <c r="S119" s="102">
        <v>0.1128272404</v>
      </c>
      <c r="T119" s="102">
        <v>0.78348359999999995</v>
      </c>
      <c r="U119" s="103">
        <v>7.3836276100000001E-2</v>
      </c>
      <c r="V119" s="102">
        <v>5.5305327000000001E-2</v>
      </c>
      <c r="W119" s="102">
        <v>9.8576320999999995E-2</v>
      </c>
      <c r="X119" s="102">
        <v>1.0437764844999999</v>
      </c>
      <c r="Y119" s="102">
        <v>0.76892507860000003</v>
      </c>
      <c r="Z119" s="102">
        <v>1.4168732167</v>
      </c>
      <c r="AA119" s="114">
        <v>55</v>
      </c>
      <c r="AB119" s="114">
        <v>559</v>
      </c>
      <c r="AC119" s="112">
        <v>0.1090919016</v>
      </c>
      <c r="AD119" s="102">
        <v>8.2538456299999993E-2</v>
      </c>
      <c r="AE119" s="102">
        <v>0.14418785510000001</v>
      </c>
      <c r="AF119" s="102">
        <v>1.7189921699999999E-2</v>
      </c>
      <c r="AG119" s="103">
        <v>9.8389982099999995E-2</v>
      </c>
      <c r="AH119" s="102">
        <v>7.5539636199999996E-2</v>
      </c>
      <c r="AI119" s="102">
        <v>0.12815243849999999</v>
      </c>
      <c r="AJ119" s="102">
        <v>1.4036491335000001</v>
      </c>
      <c r="AK119" s="102">
        <v>1.0619948050000001</v>
      </c>
      <c r="AL119" s="102">
        <v>1.8552170696000001</v>
      </c>
      <c r="AM119" s="102">
        <v>0.1908164614</v>
      </c>
      <c r="AN119" s="102">
        <v>1.3125082097</v>
      </c>
      <c r="AO119" s="102">
        <v>0.87328398890000003</v>
      </c>
      <c r="AP119" s="102">
        <v>1.9726432895999999</v>
      </c>
      <c r="AQ119" s="102">
        <v>0.619742338</v>
      </c>
      <c r="AR119" s="102">
        <v>1.1226210128</v>
      </c>
      <c r="AS119" s="102">
        <v>0.71092045619999999</v>
      </c>
      <c r="AT119" s="102">
        <v>1.7727411378</v>
      </c>
      <c r="AU119" s="100" t="s">
        <v>28</v>
      </c>
      <c r="AV119" s="100" t="s">
        <v>28</v>
      </c>
      <c r="AW119" s="100" t="s">
        <v>28</v>
      </c>
      <c r="AX119" s="100" t="s">
        <v>28</v>
      </c>
      <c r="AY119" s="100" t="s">
        <v>28</v>
      </c>
      <c r="AZ119" s="100" t="s">
        <v>28</v>
      </c>
      <c r="BA119" s="100" t="s">
        <v>28</v>
      </c>
      <c r="BB119" s="100" t="s">
        <v>28</v>
      </c>
      <c r="BC119" s="106" t="s">
        <v>28</v>
      </c>
      <c r="BD119" s="107">
        <v>35</v>
      </c>
      <c r="BE119" s="107">
        <v>46</v>
      </c>
      <c r="BF119" s="107">
        <v>55</v>
      </c>
      <c r="BQ119" s="52"/>
      <c r="CC119" s="4"/>
      <c r="CO119" s="4"/>
    </row>
    <row r="120" spans="1:93" s="3" customFormat="1" x14ac:dyDescent="0.3">
      <c r="A120" s="10"/>
      <c r="B120" s="3" t="s">
        <v>198</v>
      </c>
      <c r="C120" s="110">
        <v>935</v>
      </c>
      <c r="D120" s="113">
        <v>8955</v>
      </c>
      <c r="E120" s="109">
        <v>9.0945652000000002E-2</v>
      </c>
      <c r="F120" s="108">
        <v>8.2620381899999998E-2</v>
      </c>
      <c r="G120" s="108">
        <v>0.1001098206</v>
      </c>
      <c r="H120" s="108">
        <v>1.2677236000000001E-3</v>
      </c>
      <c r="I120" s="111">
        <v>0.1044109436</v>
      </c>
      <c r="J120" s="108">
        <v>9.7928421399999993E-2</v>
      </c>
      <c r="K120" s="108">
        <v>0.11132258640000001</v>
      </c>
      <c r="L120" s="108">
        <v>1.1710288141</v>
      </c>
      <c r="M120" s="108">
        <v>1.0638314831</v>
      </c>
      <c r="N120" s="108">
        <v>1.2890279195000001</v>
      </c>
      <c r="O120" s="113">
        <v>807</v>
      </c>
      <c r="P120" s="113">
        <v>8430</v>
      </c>
      <c r="Q120" s="109">
        <v>8.3189287700000003E-2</v>
      </c>
      <c r="R120" s="108">
        <v>7.5294359599999999E-2</v>
      </c>
      <c r="S120" s="108">
        <v>9.1912032000000005E-2</v>
      </c>
      <c r="T120" s="108">
        <v>0.39021519160000001</v>
      </c>
      <c r="U120" s="111">
        <v>9.5729537399999995E-2</v>
      </c>
      <c r="V120" s="108">
        <v>8.9347467400000005E-2</v>
      </c>
      <c r="W120" s="108">
        <v>0.10256747720000001</v>
      </c>
      <c r="X120" s="108">
        <v>1.0446827669000001</v>
      </c>
      <c r="Y120" s="108">
        <v>0.94553904789999998</v>
      </c>
      <c r="Z120" s="108">
        <v>1.1542221189999999</v>
      </c>
      <c r="AA120" s="113">
        <v>679</v>
      </c>
      <c r="AB120" s="113">
        <v>6979</v>
      </c>
      <c r="AC120" s="109">
        <v>8.8418164300000004E-2</v>
      </c>
      <c r="AD120" s="108">
        <v>7.9600811300000004E-2</v>
      </c>
      <c r="AE120" s="108">
        <v>9.8212212300000004E-2</v>
      </c>
      <c r="AF120" s="108">
        <v>1.6126885600000002E-2</v>
      </c>
      <c r="AG120" s="111">
        <v>9.7291875599999994E-2</v>
      </c>
      <c r="AH120" s="108">
        <v>9.0242363000000006E-2</v>
      </c>
      <c r="AI120" s="108">
        <v>0.1048920789</v>
      </c>
      <c r="AJ120" s="108">
        <v>1.1376470472</v>
      </c>
      <c r="AK120" s="108">
        <v>1.0241971054000001</v>
      </c>
      <c r="AL120" s="108">
        <v>1.2636637980000001</v>
      </c>
      <c r="AM120" s="108">
        <v>0.3434664898</v>
      </c>
      <c r="AN120" s="108">
        <v>1.0628551672</v>
      </c>
      <c r="AO120" s="108">
        <v>0.93691760229999999</v>
      </c>
      <c r="AP120" s="108">
        <v>1.2057208699999999</v>
      </c>
      <c r="AQ120" s="108">
        <v>0.1425772803</v>
      </c>
      <c r="AR120" s="108">
        <v>0.91471429250000003</v>
      </c>
      <c r="AS120" s="108">
        <v>0.81196142010000005</v>
      </c>
      <c r="AT120" s="108">
        <v>1.0304704339999999</v>
      </c>
      <c r="AU120" s="110">
        <v>1</v>
      </c>
      <c r="AV120" s="110" t="s">
        <v>28</v>
      </c>
      <c r="AW120" s="110" t="s">
        <v>28</v>
      </c>
      <c r="AX120" s="110" t="s">
        <v>28</v>
      </c>
      <c r="AY120" s="110" t="s">
        <v>28</v>
      </c>
      <c r="AZ120" s="110" t="s">
        <v>28</v>
      </c>
      <c r="BA120" s="110" t="s">
        <v>28</v>
      </c>
      <c r="BB120" s="110" t="s">
        <v>28</v>
      </c>
      <c r="BC120" s="104">
        <v>-1</v>
      </c>
      <c r="BD120" s="105">
        <v>935</v>
      </c>
      <c r="BE120" s="105">
        <v>807</v>
      </c>
      <c r="BF120" s="105">
        <v>679</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0">
        <v>366</v>
      </c>
      <c r="D121" s="114">
        <v>5127</v>
      </c>
      <c r="E121" s="112">
        <v>6.8445680999999994E-2</v>
      </c>
      <c r="F121" s="102">
        <v>6.0367746100000001E-2</v>
      </c>
      <c r="G121" s="102">
        <v>7.7604541400000004E-2</v>
      </c>
      <c r="H121" s="102">
        <v>4.8641246899999997E-2</v>
      </c>
      <c r="I121" s="103">
        <v>7.1386775900000005E-2</v>
      </c>
      <c r="J121" s="102">
        <v>6.4435432900000006E-2</v>
      </c>
      <c r="K121" s="102">
        <v>7.9088035000000001E-2</v>
      </c>
      <c r="L121" s="102">
        <v>0.88131607079999996</v>
      </c>
      <c r="M121" s="102">
        <v>0.77730346149999996</v>
      </c>
      <c r="N121" s="102">
        <v>0.99924682590000002</v>
      </c>
      <c r="O121" s="114">
        <v>454</v>
      </c>
      <c r="P121" s="114">
        <v>5250</v>
      </c>
      <c r="Q121" s="112">
        <v>8.0874539400000001E-2</v>
      </c>
      <c r="R121" s="102">
        <v>7.1969050300000004E-2</v>
      </c>
      <c r="S121" s="102">
        <v>9.08819986E-2</v>
      </c>
      <c r="T121" s="102">
        <v>0.79463355660000001</v>
      </c>
      <c r="U121" s="103">
        <v>8.6476190499999994E-2</v>
      </c>
      <c r="V121" s="102">
        <v>7.8876509100000006E-2</v>
      </c>
      <c r="W121" s="102">
        <v>9.4808094300000006E-2</v>
      </c>
      <c r="X121" s="102">
        <v>1.0156143895</v>
      </c>
      <c r="Y121" s="102">
        <v>0.90378014620000002</v>
      </c>
      <c r="Z121" s="102">
        <v>1.1412870623</v>
      </c>
      <c r="AA121" s="114">
        <v>411</v>
      </c>
      <c r="AB121" s="114">
        <v>4808</v>
      </c>
      <c r="AC121" s="112">
        <v>7.9503529200000006E-2</v>
      </c>
      <c r="AD121" s="102">
        <v>7.0424010300000006E-2</v>
      </c>
      <c r="AE121" s="102">
        <v>8.9753638400000002E-2</v>
      </c>
      <c r="AF121" s="102">
        <v>0.71387161570000002</v>
      </c>
      <c r="AG121" s="103">
        <v>8.5482529099999996E-2</v>
      </c>
      <c r="AH121" s="102">
        <v>7.7605175799999995E-2</v>
      </c>
      <c r="AI121" s="102">
        <v>9.4159477199999994E-2</v>
      </c>
      <c r="AJ121" s="102">
        <v>1.0229454090000001</v>
      </c>
      <c r="AK121" s="102">
        <v>0.90612226569999998</v>
      </c>
      <c r="AL121" s="102">
        <v>1.1548301475</v>
      </c>
      <c r="AM121" s="102">
        <v>0.82605047350000005</v>
      </c>
      <c r="AN121" s="102">
        <v>0.98304769020000005</v>
      </c>
      <c r="AO121" s="102">
        <v>0.84402015829999999</v>
      </c>
      <c r="AP121" s="102">
        <v>1.1449759246</v>
      </c>
      <c r="AQ121" s="102">
        <v>3.6459452199999999E-2</v>
      </c>
      <c r="AR121" s="102">
        <v>1.1815871836</v>
      </c>
      <c r="AS121" s="102">
        <v>1.0105692125000001</v>
      </c>
      <c r="AT121" s="102">
        <v>1.3815464149000001</v>
      </c>
      <c r="AU121" s="100" t="s">
        <v>28</v>
      </c>
      <c r="AV121" s="100" t="s">
        <v>28</v>
      </c>
      <c r="AW121" s="100" t="s">
        <v>28</v>
      </c>
      <c r="AX121" s="100" t="s">
        <v>231</v>
      </c>
      <c r="AY121" s="100" t="s">
        <v>28</v>
      </c>
      <c r="AZ121" s="100" t="s">
        <v>28</v>
      </c>
      <c r="BA121" s="100" t="s">
        <v>28</v>
      </c>
      <c r="BB121" s="100" t="s">
        <v>28</v>
      </c>
      <c r="BC121" s="106" t="s">
        <v>435</v>
      </c>
      <c r="BD121" s="107">
        <v>366</v>
      </c>
      <c r="BE121" s="107">
        <v>454</v>
      </c>
      <c r="BF121" s="107">
        <v>411</v>
      </c>
    </row>
    <row r="122" spans="1:93" x14ac:dyDescent="0.3">
      <c r="A122" s="10"/>
      <c r="B122" t="s">
        <v>200</v>
      </c>
      <c r="C122" s="100">
        <v>764</v>
      </c>
      <c r="D122" s="114">
        <v>6375</v>
      </c>
      <c r="E122" s="112">
        <v>0.1029554738</v>
      </c>
      <c r="F122" s="102">
        <v>9.3145239800000001E-2</v>
      </c>
      <c r="G122" s="102">
        <v>0.11379894040000001</v>
      </c>
      <c r="H122" s="102">
        <v>3.4300131000000001E-8</v>
      </c>
      <c r="I122" s="103">
        <v>0.1198431373</v>
      </c>
      <c r="J122" s="102">
        <v>0.11163947320000001</v>
      </c>
      <c r="K122" s="102">
        <v>0.12864963560000001</v>
      </c>
      <c r="L122" s="102">
        <v>1.325668944</v>
      </c>
      <c r="M122" s="102">
        <v>1.1993510117999999</v>
      </c>
      <c r="N122" s="102">
        <v>1.4652909213</v>
      </c>
      <c r="O122" s="114">
        <v>597</v>
      </c>
      <c r="P122" s="114">
        <v>5573</v>
      </c>
      <c r="Q122" s="112">
        <v>9.1189831599999993E-2</v>
      </c>
      <c r="R122" s="102">
        <v>8.18946656E-2</v>
      </c>
      <c r="S122" s="102">
        <v>0.1015400128</v>
      </c>
      <c r="T122" s="102">
        <v>1.34757981E-2</v>
      </c>
      <c r="U122" s="103">
        <v>0.10712363179999999</v>
      </c>
      <c r="V122" s="102">
        <v>9.8866219599999999E-2</v>
      </c>
      <c r="W122" s="102">
        <v>0.1160707119</v>
      </c>
      <c r="X122" s="102">
        <v>1.1451527985000001</v>
      </c>
      <c r="Y122" s="102">
        <v>1.0284250321999999</v>
      </c>
      <c r="Z122" s="102">
        <v>1.2751293394000001</v>
      </c>
      <c r="AA122" s="114">
        <v>457</v>
      </c>
      <c r="AB122" s="114">
        <v>4340</v>
      </c>
      <c r="AC122" s="112">
        <v>9.1494179999999994E-2</v>
      </c>
      <c r="AD122" s="102">
        <v>8.1320213599999996E-2</v>
      </c>
      <c r="AE122" s="102">
        <v>0.1029410107</v>
      </c>
      <c r="AF122" s="102">
        <v>6.6715699999999999E-3</v>
      </c>
      <c r="AG122" s="103">
        <v>0.1052995392</v>
      </c>
      <c r="AH122" s="102">
        <v>9.6074678900000002E-2</v>
      </c>
      <c r="AI122" s="102">
        <v>0.1154101484</v>
      </c>
      <c r="AJ122" s="102">
        <v>1.1772251166000001</v>
      </c>
      <c r="AK122" s="102">
        <v>1.0463200819</v>
      </c>
      <c r="AL122" s="102">
        <v>1.3245076713999999</v>
      </c>
      <c r="AM122" s="102">
        <v>0.96349364319999997</v>
      </c>
      <c r="AN122" s="102">
        <v>1.0033375257999999</v>
      </c>
      <c r="AO122" s="102">
        <v>0.86992354299999997</v>
      </c>
      <c r="AP122" s="102">
        <v>1.1572122617</v>
      </c>
      <c r="AQ122" s="102">
        <v>6.5052716199999999E-2</v>
      </c>
      <c r="AR122" s="102">
        <v>0.88572106220000002</v>
      </c>
      <c r="AS122" s="102">
        <v>0.7785863663</v>
      </c>
      <c r="AT122" s="102">
        <v>1.0075976589</v>
      </c>
      <c r="AU122" s="100">
        <v>1</v>
      </c>
      <c r="AV122" s="100" t="s">
        <v>28</v>
      </c>
      <c r="AW122" s="100">
        <v>3</v>
      </c>
      <c r="AX122" s="100" t="s">
        <v>28</v>
      </c>
      <c r="AY122" s="100" t="s">
        <v>28</v>
      </c>
      <c r="AZ122" s="100" t="s">
        <v>28</v>
      </c>
      <c r="BA122" s="100" t="s">
        <v>28</v>
      </c>
      <c r="BB122" s="100" t="s">
        <v>28</v>
      </c>
      <c r="BC122" s="106" t="s">
        <v>235</v>
      </c>
      <c r="BD122" s="107">
        <v>764</v>
      </c>
      <c r="BE122" s="107">
        <v>597</v>
      </c>
      <c r="BF122" s="107">
        <v>457</v>
      </c>
      <c r="BQ122" s="52"/>
      <c r="CC122" s="4"/>
      <c r="CO122" s="4"/>
    </row>
    <row r="123" spans="1:93" s="3" customFormat="1" x14ac:dyDescent="0.3">
      <c r="A123" s="10"/>
      <c r="B123" s="3" t="s">
        <v>125</v>
      </c>
      <c r="C123" s="110">
        <v>372</v>
      </c>
      <c r="D123" s="113">
        <v>4516</v>
      </c>
      <c r="E123" s="109">
        <v>8.4797857399999996E-2</v>
      </c>
      <c r="F123" s="108">
        <v>7.4767242799999994E-2</v>
      </c>
      <c r="G123" s="108">
        <v>9.6174157999999996E-2</v>
      </c>
      <c r="H123" s="108">
        <v>0.17120059309999999</v>
      </c>
      <c r="I123" s="111">
        <v>8.2373782100000001E-2</v>
      </c>
      <c r="J123" s="108">
        <v>7.4414276299999998E-2</v>
      </c>
      <c r="K123" s="108">
        <v>9.1184653199999993E-2</v>
      </c>
      <c r="L123" s="108">
        <v>1.0918689596</v>
      </c>
      <c r="M123" s="108">
        <v>0.96271337609999996</v>
      </c>
      <c r="N123" s="108">
        <v>1.2383517821000001</v>
      </c>
      <c r="O123" s="113">
        <v>334</v>
      </c>
      <c r="P123" s="113">
        <v>3975</v>
      </c>
      <c r="Q123" s="109">
        <v>8.4237039599999994E-2</v>
      </c>
      <c r="R123" s="108">
        <v>7.3887787900000002E-2</v>
      </c>
      <c r="S123" s="108">
        <v>9.6035881500000003E-2</v>
      </c>
      <c r="T123" s="108">
        <v>0.40050476340000002</v>
      </c>
      <c r="U123" s="111">
        <v>8.4025157200000006E-2</v>
      </c>
      <c r="V123" s="108">
        <v>7.5480306999999996E-2</v>
      </c>
      <c r="W123" s="108">
        <v>9.3537338900000003E-2</v>
      </c>
      <c r="X123" s="108">
        <v>1.0578403309</v>
      </c>
      <c r="Y123" s="108">
        <v>0.9278754615</v>
      </c>
      <c r="Z123" s="108">
        <v>1.206009009</v>
      </c>
      <c r="AA123" s="113">
        <v>235</v>
      </c>
      <c r="AB123" s="113">
        <v>3186</v>
      </c>
      <c r="AC123" s="109">
        <v>7.1616234700000003E-2</v>
      </c>
      <c r="AD123" s="108">
        <v>6.1637776200000001E-2</v>
      </c>
      <c r="AE123" s="108">
        <v>8.3210092799999996E-2</v>
      </c>
      <c r="AF123" s="108">
        <v>0.28533334760000001</v>
      </c>
      <c r="AG123" s="111">
        <v>7.3760200900000003E-2</v>
      </c>
      <c r="AH123" s="108">
        <v>6.4907640899999994E-2</v>
      </c>
      <c r="AI123" s="108">
        <v>8.3820135200000007E-2</v>
      </c>
      <c r="AJ123" s="108">
        <v>0.92146222010000001</v>
      </c>
      <c r="AK123" s="108">
        <v>0.79307272009999996</v>
      </c>
      <c r="AL123" s="108">
        <v>1.0706365276000001</v>
      </c>
      <c r="AM123" s="108">
        <v>8.7207780900000004E-2</v>
      </c>
      <c r="AN123" s="108">
        <v>0.85017511349999997</v>
      </c>
      <c r="AO123" s="108">
        <v>0.70587420909999998</v>
      </c>
      <c r="AP123" s="108">
        <v>1.0239752554999999</v>
      </c>
      <c r="AQ123" s="108">
        <v>0.93812065089999996</v>
      </c>
      <c r="AR123" s="108">
        <v>0.99338641559999996</v>
      </c>
      <c r="AS123" s="108">
        <v>0.84016079060000004</v>
      </c>
      <c r="AT123" s="108">
        <v>1.1745568012000001</v>
      </c>
      <c r="AU123" s="110" t="s">
        <v>28</v>
      </c>
      <c r="AV123" s="110" t="s">
        <v>28</v>
      </c>
      <c r="AW123" s="110" t="s">
        <v>28</v>
      </c>
      <c r="AX123" s="110" t="s">
        <v>28</v>
      </c>
      <c r="AY123" s="110" t="s">
        <v>28</v>
      </c>
      <c r="AZ123" s="110" t="s">
        <v>28</v>
      </c>
      <c r="BA123" s="110" t="s">
        <v>28</v>
      </c>
      <c r="BB123" s="110" t="s">
        <v>28</v>
      </c>
      <c r="BC123" s="104" t="s">
        <v>28</v>
      </c>
      <c r="BD123" s="105">
        <v>372</v>
      </c>
      <c r="BE123" s="105">
        <v>334</v>
      </c>
      <c r="BF123" s="105">
        <v>235</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0">
        <v>407</v>
      </c>
      <c r="D124" s="114">
        <v>4296</v>
      </c>
      <c r="E124" s="112">
        <v>0.10766443790000001</v>
      </c>
      <c r="F124" s="102">
        <v>9.48527391E-2</v>
      </c>
      <c r="G124" s="102">
        <v>0.1222066047</v>
      </c>
      <c r="H124" s="102">
        <v>4.3458372000000001E-7</v>
      </c>
      <c r="I124" s="103">
        <v>9.4739292399999994E-2</v>
      </c>
      <c r="J124" s="102">
        <v>8.5968162200000003E-2</v>
      </c>
      <c r="K124" s="102">
        <v>0.1044053204</v>
      </c>
      <c r="L124" s="102">
        <v>1.386302218</v>
      </c>
      <c r="M124" s="102">
        <v>1.2213370092</v>
      </c>
      <c r="N124" s="102">
        <v>1.5735491720999999</v>
      </c>
      <c r="O124" s="114">
        <v>298</v>
      </c>
      <c r="P124" s="114">
        <v>4172</v>
      </c>
      <c r="Q124" s="112">
        <v>8.2750429900000005E-2</v>
      </c>
      <c r="R124" s="102">
        <v>7.18864845E-2</v>
      </c>
      <c r="S124" s="102">
        <v>9.52562042E-2</v>
      </c>
      <c r="T124" s="102">
        <v>0.5925857967</v>
      </c>
      <c r="U124" s="103">
        <v>7.1428571400000002E-2</v>
      </c>
      <c r="V124" s="102">
        <v>6.3762183799999997E-2</v>
      </c>
      <c r="W124" s="102">
        <v>8.0016720099999994E-2</v>
      </c>
      <c r="X124" s="102">
        <v>1.0391716340999999</v>
      </c>
      <c r="Y124" s="102">
        <v>0.902743293</v>
      </c>
      <c r="Z124" s="102">
        <v>1.1962178988000001</v>
      </c>
      <c r="AA124" s="114">
        <v>255</v>
      </c>
      <c r="AB124" s="114">
        <v>3542</v>
      </c>
      <c r="AC124" s="112">
        <v>7.9743092700000004E-2</v>
      </c>
      <c r="AD124" s="102">
        <v>6.8790893899999997E-2</v>
      </c>
      <c r="AE124" s="102">
        <v>9.2438991200000001E-2</v>
      </c>
      <c r="AF124" s="102">
        <v>0.73319510799999998</v>
      </c>
      <c r="AG124" s="103">
        <v>7.1993224199999997E-2</v>
      </c>
      <c r="AH124" s="102">
        <v>6.3677692199999997E-2</v>
      </c>
      <c r="AI124" s="102">
        <v>8.1394663500000006E-2</v>
      </c>
      <c r="AJ124" s="102">
        <v>1.0260277927999999</v>
      </c>
      <c r="AK124" s="102">
        <v>0.88510950129999999</v>
      </c>
      <c r="AL124" s="102">
        <v>1.1893816869</v>
      </c>
      <c r="AM124" s="102">
        <v>0.70402898489999999</v>
      </c>
      <c r="AN124" s="102">
        <v>0.96365774569999996</v>
      </c>
      <c r="AO124" s="102">
        <v>0.79611415590000001</v>
      </c>
      <c r="AP124" s="102">
        <v>1.1664611712999999</v>
      </c>
      <c r="AQ124" s="102">
        <v>3.2966366000000001E-3</v>
      </c>
      <c r="AR124" s="102">
        <v>0.76859575430000004</v>
      </c>
      <c r="AS124" s="102">
        <v>0.64485575029999997</v>
      </c>
      <c r="AT124" s="102">
        <v>0.91607996570000005</v>
      </c>
      <c r="AU124" s="100">
        <v>1</v>
      </c>
      <c r="AV124" s="100" t="s">
        <v>28</v>
      </c>
      <c r="AW124" s="100" t="s">
        <v>28</v>
      </c>
      <c r="AX124" s="100" t="s">
        <v>231</v>
      </c>
      <c r="AY124" s="100" t="s">
        <v>28</v>
      </c>
      <c r="AZ124" s="100" t="s">
        <v>28</v>
      </c>
      <c r="BA124" s="100" t="s">
        <v>28</v>
      </c>
      <c r="BB124" s="100" t="s">
        <v>28</v>
      </c>
      <c r="BC124" s="106" t="s">
        <v>236</v>
      </c>
      <c r="BD124" s="107">
        <v>407</v>
      </c>
      <c r="BE124" s="107">
        <v>298</v>
      </c>
      <c r="BF124" s="107">
        <v>255</v>
      </c>
      <c r="BQ124" s="52"/>
      <c r="CC124" s="4"/>
      <c r="CO124" s="4"/>
    </row>
    <row r="125" spans="1:93" x14ac:dyDescent="0.3">
      <c r="A125" s="10"/>
      <c r="B125" t="s">
        <v>127</v>
      </c>
      <c r="C125" s="100">
        <v>110</v>
      </c>
      <c r="D125" s="114">
        <v>1447</v>
      </c>
      <c r="E125" s="112">
        <v>8.4961270699999994E-2</v>
      </c>
      <c r="F125" s="102">
        <v>6.8693059200000003E-2</v>
      </c>
      <c r="G125" s="102">
        <v>0.1050821961</v>
      </c>
      <c r="H125" s="102">
        <v>0.40754493320000001</v>
      </c>
      <c r="I125" s="103">
        <v>7.6019350400000005E-2</v>
      </c>
      <c r="J125" s="102">
        <v>6.3061641500000001E-2</v>
      </c>
      <c r="K125" s="102">
        <v>9.1639568800000001E-2</v>
      </c>
      <c r="L125" s="102">
        <v>1.0939730918999999</v>
      </c>
      <c r="M125" s="102">
        <v>0.88450134729999996</v>
      </c>
      <c r="N125" s="102">
        <v>1.3530529143000001</v>
      </c>
      <c r="O125" s="114">
        <v>223</v>
      </c>
      <c r="P125" s="114">
        <v>1726</v>
      </c>
      <c r="Q125" s="112">
        <v>0.14329632349999999</v>
      </c>
      <c r="R125" s="102">
        <v>0.12286245630000001</v>
      </c>
      <c r="S125" s="102">
        <v>0.16712864899999999</v>
      </c>
      <c r="T125" s="102">
        <v>7.1774129999999995E-14</v>
      </c>
      <c r="U125" s="103">
        <v>0.1292004635</v>
      </c>
      <c r="V125" s="102">
        <v>0.1133087374</v>
      </c>
      <c r="W125" s="102">
        <v>0.1473210288</v>
      </c>
      <c r="X125" s="102">
        <v>1.7995009196</v>
      </c>
      <c r="Y125" s="102">
        <v>1.5428944559</v>
      </c>
      <c r="Z125" s="102">
        <v>2.0987848827</v>
      </c>
      <c r="AA125" s="114">
        <v>147</v>
      </c>
      <c r="AB125" s="114">
        <v>1503</v>
      </c>
      <c r="AC125" s="112">
        <v>0.10591265699999999</v>
      </c>
      <c r="AD125" s="102">
        <v>8.83897144E-2</v>
      </c>
      <c r="AE125" s="102">
        <v>0.12690945980000001</v>
      </c>
      <c r="AF125" s="102">
        <v>7.9642470000000003E-4</v>
      </c>
      <c r="AG125" s="103">
        <v>9.7804391199999993E-2</v>
      </c>
      <c r="AH125" s="102">
        <v>8.3205576500000003E-2</v>
      </c>
      <c r="AI125" s="102">
        <v>0.11496463749999999</v>
      </c>
      <c r="AJ125" s="102">
        <v>1.3627428528000001</v>
      </c>
      <c r="AK125" s="102">
        <v>1.1372809916</v>
      </c>
      <c r="AL125" s="102">
        <v>1.6329017160999999</v>
      </c>
      <c r="AM125" s="102">
        <v>8.8260496000000001E-3</v>
      </c>
      <c r="AN125" s="102">
        <v>0.73911635949999999</v>
      </c>
      <c r="AO125" s="102">
        <v>0.58945649010000001</v>
      </c>
      <c r="AP125" s="102">
        <v>0.92677407410000001</v>
      </c>
      <c r="AQ125" s="102">
        <v>4.9372200000000001E-5</v>
      </c>
      <c r="AR125" s="102">
        <v>1.6866075837000001</v>
      </c>
      <c r="AS125" s="102">
        <v>1.3103421193</v>
      </c>
      <c r="AT125" s="102">
        <v>2.1709178844000001</v>
      </c>
      <c r="AU125" s="100" t="s">
        <v>28</v>
      </c>
      <c r="AV125" s="100">
        <v>2</v>
      </c>
      <c r="AW125" s="100">
        <v>3</v>
      </c>
      <c r="AX125" s="100" t="s">
        <v>231</v>
      </c>
      <c r="AY125" s="100" t="s">
        <v>232</v>
      </c>
      <c r="AZ125" s="100" t="s">
        <v>28</v>
      </c>
      <c r="BA125" s="100" t="s">
        <v>28</v>
      </c>
      <c r="BB125" s="100" t="s">
        <v>28</v>
      </c>
      <c r="BC125" s="106" t="s">
        <v>440</v>
      </c>
      <c r="BD125" s="107">
        <v>110</v>
      </c>
      <c r="BE125" s="107">
        <v>223</v>
      </c>
      <c r="BF125" s="107">
        <v>147</v>
      </c>
      <c r="BQ125" s="52"/>
      <c r="CC125" s="4"/>
      <c r="CO125" s="4"/>
    </row>
    <row r="126" spans="1:93" s="3" customFormat="1" x14ac:dyDescent="0.3">
      <c r="A126" s="10" t="s">
        <v>240</v>
      </c>
      <c r="B126" s="3" t="s">
        <v>51</v>
      </c>
      <c r="C126" s="110">
        <v>301</v>
      </c>
      <c r="D126" s="113">
        <v>4874</v>
      </c>
      <c r="E126" s="109">
        <v>5.8220462399999999E-2</v>
      </c>
      <c r="F126" s="108">
        <v>5.08516439E-2</v>
      </c>
      <c r="G126" s="108">
        <v>6.6657083000000006E-2</v>
      </c>
      <c r="H126" s="108">
        <v>3.0022399999999999E-5</v>
      </c>
      <c r="I126" s="111">
        <v>6.1756257699999997E-2</v>
      </c>
      <c r="J126" s="108">
        <v>5.5159272500000002E-2</v>
      </c>
      <c r="K126" s="108">
        <v>6.9142234699999999E-2</v>
      </c>
      <c r="L126" s="108">
        <v>0.74965473999999999</v>
      </c>
      <c r="M126" s="108">
        <v>0.65477281119999997</v>
      </c>
      <c r="N126" s="108">
        <v>0.85828583530000002</v>
      </c>
      <c r="O126" s="113">
        <v>372</v>
      </c>
      <c r="P126" s="113">
        <v>5724</v>
      </c>
      <c r="Q126" s="109">
        <v>6.2112786599999997E-2</v>
      </c>
      <c r="R126" s="108">
        <v>5.4752290600000003E-2</v>
      </c>
      <c r="S126" s="108">
        <v>7.04627736E-2</v>
      </c>
      <c r="T126" s="108">
        <v>1.130648E-4</v>
      </c>
      <c r="U126" s="111">
        <v>6.4989517799999993E-2</v>
      </c>
      <c r="V126" s="108">
        <v>5.87097959E-2</v>
      </c>
      <c r="W126" s="108">
        <v>7.1940931900000005E-2</v>
      </c>
      <c r="X126" s="108">
        <v>0.7800061707</v>
      </c>
      <c r="Y126" s="108">
        <v>0.68757379699999999</v>
      </c>
      <c r="Z126" s="108">
        <v>0.88486447420000003</v>
      </c>
      <c r="AA126" s="113">
        <v>352</v>
      </c>
      <c r="AB126" s="113">
        <v>5210</v>
      </c>
      <c r="AC126" s="109">
        <v>6.4450406399999993E-2</v>
      </c>
      <c r="AD126" s="108">
        <v>5.6641843999999997E-2</v>
      </c>
      <c r="AE126" s="108">
        <v>7.3335445999999999E-2</v>
      </c>
      <c r="AF126" s="108">
        <v>4.4935807999999999E-3</v>
      </c>
      <c r="AG126" s="111">
        <v>6.7562380000000005E-2</v>
      </c>
      <c r="AH126" s="108">
        <v>6.0860532199999998E-2</v>
      </c>
      <c r="AI126" s="108">
        <v>7.5002222899999998E-2</v>
      </c>
      <c r="AJ126" s="108">
        <v>0.82926189620000001</v>
      </c>
      <c r="AK126" s="108">
        <v>0.72879172599999997</v>
      </c>
      <c r="AL126" s="108">
        <v>0.94358273839999995</v>
      </c>
      <c r="AM126" s="108">
        <v>0.66247616880000004</v>
      </c>
      <c r="AN126" s="108">
        <v>1.0376350827</v>
      </c>
      <c r="AO126" s="108">
        <v>0.87902410630000005</v>
      </c>
      <c r="AP126" s="108">
        <v>1.2248657996000001</v>
      </c>
      <c r="AQ126" s="108">
        <v>0.45858164880000002</v>
      </c>
      <c r="AR126" s="108">
        <v>1.0668549164000001</v>
      </c>
      <c r="AS126" s="108">
        <v>0.89905125500000005</v>
      </c>
      <c r="AT126" s="108">
        <v>1.2659783368999999</v>
      </c>
      <c r="AU126" s="110">
        <v>1</v>
      </c>
      <c r="AV126" s="110">
        <v>2</v>
      </c>
      <c r="AW126" s="110">
        <v>3</v>
      </c>
      <c r="AX126" s="110" t="s">
        <v>28</v>
      </c>
      <c r="AY126" s="110" t="s">
        <v>28</v>
      </c>
      <c r="AZ126" s="110" t="s">
        <v>28</v>
      </c>
      <c r="BA126" s="110" t="s">
        <v>28</v>
      </c>
      <c r="BB126" s="110" t="s">
        <v>28</v>
      </c>
      <c r="BC126" s="104" t="s">
        <v>233</v>
      </c>
      <c r="BD126" s="105">
        <v>301</v>
      </c>
      <c r="BE126" s="105">
        <v>372</v>
      </c>
      <c r="BF126" s="105">
        <v>352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0">
        <v>145</v>
      </c>
      <c r="D127" s="114">
        <v>2478</v>
      </c>
      <c r="E127" s="112">
        <v>5.22867651E-2</v>
      </c>
      <c r="F127" s="102">
        <v>4.37109132E-2</v>
      </c>
      <c r="G127" s="102">
        <v>6.2545154300000003E-2</v>
      </c>
      <c r="H127" s="102">
        <v>1.50123E-5</v>
      </c>
      <c r="I127" s="103">
        <v>5.8514931399999998E-2</v>
      </c>
      <c r="J127" s="102">
        <v>4.9725396999999998E-2</v>
      </c>
      <c r="K127" s="102">
        <v>6.8858116799999994E-2</v>
      </c>
      <c r="L127" s="102">
        <v>0.67325163160000001</v>
      </c>
      <c r="M127" s="102">
        <v>0.56282777399999995</v>
      </c>
      <c r="N127" s="102">
        <v>0.80534007100000005</v>
      </c>
      <c r="O127" s="114">
        <v>196</v>
      </c>
      <c r="P127" s="114">
        <v>2638</v>
      </c>
      <c r="Q127" s="112">
        <v>6.3930857600000002E-2</v>
      </c>
      <c r="R127" s="102">
        <v>5.4548392500000001E-2</v>
      </c>
      <c r="S127" s="102">
        <v>7.4927130999999994E-2</v>
      </c>
      <c r="T127" s="102">
        <v>6.6901232999999997E-3</v>
      </c>
      <c r="U127" s="103">
        <v>7.4298711099999998E-2</v>
      </c>
      <c r="V127" s="102">
        <v>6.4592362599999995E-2</v>
      </c>
      <c r="W127" s="102">
        <v>8.5463640899999999E-2</v>
      </c>
      <c r="X127" s="102">
        <v>0.8028373245</v>
      </c>
      <c r="Y127" s="102">
        <v>0.68501326520000005</v>
      </c>
      <c r="Z127" s="102">
        <v>0.94092742780000005</v>
      </c>
      <c r="AA127" s="114">
        <v>148</v>
      </c>
      <c r="AB127" s="114">
        <v>2428</v>
      </c>
      <c r="AC127" s="112">
        <v>5.1959187499999997E-2</v>
      </c>
      <c r="AD127" s="102">
        <v>4.3455901800000002E-2</v>
      </c>
      <c r="AE127" s="102">
        <v>6.2126363900000002E-2</v>
      </c>
      <c r="AF127" s="102">
        <v>1.0054099999999999E-5</v>
      </c>
      <c r="AG127" s="103">
        <v>6.0955518899999998E-2</v>
      </c>
      <c r="AH127" s="102">
        <v>5.1885343600000002E-2</v>
      </c>
      <c r="AI127" s="102">
        <v>7.1611268800000002E-2</v>
      </c>
      <c r="AJ127" s="102">
        <v>0.66854154639999996</v>
      </c>
      <c r="AK127" s="102">
        <v>0.55913260320000002</v>
      </c>
      <c r="AL127" s="102">
        <v>0.79935921590000003</v>
      </c>
      <c r="AM127" s="102">
        <v>7.47510745E-2</v>
      </c>
      <c r="AN127" s="102">
        <v>0.81274034989999999</v>
      </c>
      <c r="AO127" s="102">
        <v>0.64700870479999995</v>
      </c>
      <c r="AP127" s="102">
        <v>1.0209242495999999</v>
      </c>
      <c r="AQ127" s="102">
        <v>8.4959819000000006E-2</v>
      </c>
      <c r="AR127" s="102">
        <v>1.2226967451999999</v>
      </c>
      <c r="AS127" s="102">
        <v>0.97267630660000004</v>
      </c>
      <c r="AT127" s="102">
        <v>1.5369833936999999</v>
      </c>
      <c r="AU127" s="100">
        <v>1</v>
      </c>
      <c r="AV127" s="100">
        <v>2</v>
      </c>
      <c r="AW127" s="100">
        <v>3</v>
      </c>
      <c r="AX127" s="100" t="s">
        <v>28</v>
      </c>
      <c r="AY127" s="100" t="s">
        <v>28</v>
      </c>
      <c r="AZ127" s="100" t="s">
        <v>28</v>
      </c>
      <c r="BA127" s="100" t="s">
        <v>28</v>
      </c>
      <c r="BB127" s="100" t="s">
        <v>28</v>
      </c>
      <c r="BC127" s="106" t="s">
        <v>233</v>
      </c>
      <c r="BD127" s="107">
        <v>145</v>
      </c>
      <c r="BE127" s="107">
        <v>196</v>
      </c>
      <c r="BF127" s="107">
        <v>148</v>
      </c>
      <c r="BQ127" s="52"/>
    </row>
    <row r="128" spans="1:93" x14ac:dyDescent="0.3">
      <c r="A128" s="10"/>
      <c r="B128" t="s">
        <v>54</v>
      </c>
      <c r="C128" s="100">
        <v>258</v>
      </c>
      <c r="D128" s="114">
        <v>4076</v>
      </c>
      <c r="E128" s="112">
        <v>5.8974050200000003E-2</v>
      </c>
      <c r="F128" s="102">
        <v>5.1071108599999998E-2</v>
      </c>
      <c r="G128" s="102">
        <v>6.8099923600000001E-2</v>
      </c>
      <c r="H128" s="102">
        <v>1.768447E-4</v>
      </c>
      <c r="I128" s="103">
        <v>6.3297350299999999E-2</v>
      </c>
      <c r="J128" s="102">
        <v>5.6026312199999997E-2</v>
      </c>
      <c r="K128" s="102">
        <v>7.1512016400000003E-2</v>
      </c>
      <c r="L128" s="102">
        <v>0.75935804029999998</v>
      </c>
      <c r="M128" s="102">
        <v>0.65759867009999995</v>
      </c>
      <c r="N128" s="102">
        <v>0.87686405030000003</v>
      </c>
      <c r="O128" s="114">
        <v>329</v>
      </c>
      <c r="P128" s="114">
        <v>4434</v>
      </c>
      <c r="Q128" s="112">
        <v>6.8533021900000005E-2</v>
      </c>
      <c r="R128" s="102">
        <v>6.0136976299999999E-2</v>
      </c>
      <c r="S128" s="102">
        <v>7.8101284500000007E-2</v>
      </c>
      <c r="T128" s="102">
        <v>2.43926873E-2</v>
      </c>
      <c r="U128" s="103">
        <v>7.4199368500000001E-2</v>
      </c>
      <c r="V128" s="102">
        <v>6.6599650299999993E-2</v>
      </c>
      <c r="W128" s="102">
        <v>8.2666294200000004E-2</v>
      </c>
      <c r="X128" s="102">
        <v>0.86063084479999996</v>
      </c>
      <c r="Y128" s="102">
        <v>0.75519414200000001</v>
      </c>
      <c r="Z128" s="102">
        <v>0.98078813109999996</v>
      </c>
      <c r="AA128" s="114">
        <v>262</v>
      </c>
      <c r="AB128" s="114">
        <v>3908</v>
      </c>
      <c r="AC128" s="112">
        <v>6.1648259599999998E-2</v>
      </c>
      <c r="AD128" s="102">
        <v>5.34411547E-2</v>
      </c>
      <c r="AE128" s="102">
        <v>7.1115752099999999E-2</v>
      </c>
      <c r="AF128" s="102">
        <v>1.4813703E-3</v>
      </c>
      <c r="AG128" s="103">
        <v>6.7041965199999998E-2</v>
      </c>
      <c r="AH128" s="102">
        <v>5.9396291400000002E-2</v>
      </c>
      <c r="AI128" s="102">
        <v>7.5671813700000007E-2</v>
      </c>
      <c r="AJ128" s="102">
        <v>0.7932076065</v>
      </c>
      <c r="AK128" s="102">
        <v>0.68760952350000004</v>
      </c>
      <c r="AL128" s="102">
        <v>0.91502267719999997</v>
      </c>
      <c r="AM128" s="102">
        <v>0.2491218466</v>
      </c>
      <c r="AN128" s="102">
        <v>0.89954094910000004</v>
      </c>
      <c r="AO128" s="102">
        <v>0.75132359550000005</v>
      </c>
      <c r="AP128" s="102">
        <v>1.0769978793999999</v>
      </c>
      <c r="AQ128" s="102">
        <v>0.10425707620000001</v>
      </c>
      <c r="AR128" s="102">
        <v>1.1620877605</v>
      </c>
      <c r="AS128" s="102">
        <v>0.96946182550000004</v>
      </c>
      <c r="AT128" s="102">
        <v>1.3929872508000001</v>
      </c>
      <c r="AU128" s="100">
        <v>1</v>
      </c>
      <c r="AV128" s="100" t="s">
        <v>28</v>
      </c>
      <c r="AW128" s="100">
        <v>3</v>
      </c>
      <c r="AX128" s="100" t="s">
        <v>28</v>
      </c>
      <c r="AY128" s="100" t="s">
        <v>28</v>
      </c>
      <c r="AZ128" s="100" t="s">
        <v>28</v>
      </c>
      <c r="BA128" s="100" t="s">
        <v>28</v>
      </c>
      <c r="BB128" s="100" t="s">
        <v>28</v>
      </c>
      <c r="BC128" s="106" t="s">
        <v>235</v>
      </c>
      <c r="BD128" s="107">
        <v>258</v>
      </c>
      <c r="BE128" s="107">
        <v>329</v>
      </c>
      <c r="BF128" s="107">
        <v>262</v>
      </c>
      <c r="BQ128" s="52"/>
    </row>
    <row r="129" spans="1:104" x14ac:dyDescent="0.3">
      <c r="A129" s="10"/>
      <c r="B129" t="s">
        <v>53</v>
      </c>
      <c r="C129" s="100">
        <v>334</v>
      </c>
      <c r="D129" s="114">
        <v>4970</v>
      </c>
      <c r="E129" s="112">
        <v>6.3509040899999994E-2</v>
      </c>
      <c r="F129" s="102">
        <v>5.5738804099999997E-2</v>
      </c>
      <c r="G129" s="102">
        <v>7.23624831E-2</v>
      </c>
      <c r="H129" s="102">
        <v>2.5142284E-3</v>
      </c>
      <c r="I129" s="103">
        <v>6.7203219300000006E-2</v>
      </c>
      <c r="J129" s="102">
        <v>6.0369058400000002E-2</v>
      </c>
      <c r="K129" s="102">
        <v>7.4811050700000006E-2</v>
      </c>
      <c r="L129" s="102">
        <v>0.81775120830000003</v>
      </c>
      <c r="M129" s="102">
        <v>0.71770056319999997</v>
      </c>
      <c r="N129" s="102">
        <v>0.93174935759999999</v>
      </c>
      <c r="O129" s="114">
        <v>430</v>
      </c>
      <c r="P129" s="114">
        <v>5490</v>
      </c>
      <c r="Q129" s="112">
        <v>7.0276121799999994E-2</v>
      </c>
      <c r="R129" s="102">
        <v>6.2315593699999998E-2</v>
      </c>
      <c r="S129" s="102">
        <v>7.9253570499999995E-2</v>
      </c>
      <c r="T129" s="102">
        <v>4.16049488E-2</v>
      </c>
      <c r="U129" s="103">
        <v>7.8324225900000002E-2</v>
      </c>
      <c r="V129" s="102">
        <v>7.1260280499999995E-2</v>
      </c>
      <c r="W129" s="102">
        <v>8.6088411599999998E-2</v>
      </c>
      <c r="X129" s="102">
        <v>0.88252051949999999</v>
      </c>
      <c r="Y129" s="102">
        <v>0.78255300220000001</v>
      </c>
      <c r="Z129" s="102">
        <v>0.99525842360000005</v>
      </c>
      <c r="AA129" s="114">
        <v>264</v>
      </c>
      <c r="AB129" s="114">
        <v>4448</v>
      </c>
      <c r="AC129" s="112">
        <v>5.3466819200000001E-2</v>
      </c>
      <c r="AD129" s="102">
        <v>4.6367356300000002E-2</v>
      </c>
      <c r="AE129" s="102">
        <v>6.1653304899999997E-2</v>
      </c>
      <c r="AF129" s="102">
        <v>2.6605389999999999E-7</v>
      </c>
      <c r="AG129" s="103">
        <v>5.9352518E-2</v>
      </c>
      <c r="AH129" s="102">
        <v>5.26079422E-2</v>
      </c>
      <c r="AI129" s="102">
        <v>6.6961778799999996E-2</v>
      </c>
      <c r="AJ129" s="102">
        <v>0.68793974089999999</v>
      </c>
      <c r="AK129" s="102">
        <v>0.59659331829999995</v>
      </c>
      <c r="AL129" s="102">
        <v>0.7932725236</v>
      </c>
      <c r="AM129" s="102">
        <v>1.8670608999999999E-3</v>
      </c>
      <c r="AN129" s="102">
        <v>0.76081061169999997</v>
      </c>
      <c r="AO129" s="102">
        <v>0.64042745199999995</v>
      </c>
      <c r="AP129" s="102">
        <v>0.90382257219999995</v>
      </c>
      <c r="AQ129" s="102">
        <v>0.22324601450000001</v>
      </c>
      <c r="AR129" s="102">
        <v>1.1065530338</v>
      </c>
      <c r="AS129" s="102">
        <v>0.94017835439999997</v>
      </c>
      <c r="AT129" s="102">
        <v>1.3023695036</v>
      </c>
      <c r="AU129" s="100">
        <v>1</v>
      </c>
      <c r="AV129" s="100" t="s">
        <v>28</v>
      </c>
      <c r="AW129" s="100">
        <v>3</v>
      </c>
      <c r="AX129" s="100" t="s">
        <v>28</v>
      </c>
      <c r="AY129" s="100" t="s">
        <v>232</v>
      </c>
      <c r="AZ129" s="100" t="s">
        <v>28</v>
      </c>
      <c r="BA129" s="100" t="s">
        <v>28</v>
      </c>
      <c r="BB129" s="100" t="s">
        <v>28</v>
      </c>
      <c r="BC129" s="106" t="s">
        <v>441</v>
      </c>
      <c r="BD129" s="107">
        <v>334</v>
      </c>
      <c r="BE129" s="107">
        <v>430</v>
      </c>
      <c r="BF129" s="107">
        <v>264</v>
      </c>
      <c r="BQ129" s="52"/>
    </row>
    <row r="130" spans="1:104" x14ac:dyDescent="0.3">
      <c r="A130" s="10"/>
      <c r="B130" t="s">
        <v>55</v>
      </c>
      <c r="C130" s="100">
        <v>167</v>
      </c>
      <c r="D130" s="114">
        <v>2655</v>
      </c>
      <c r="E130" s="112">
        <v>6.1169066699999997E-2</v>
      </c>
      <c r="F130" s="102">
        <v>5.16206466E-2</v>
      </c>
      <c r="G130" s="102">
        <v>7.24836856E-2</v>
      </c>
      <c r="H130" s="102">
        <v>5.8334644000000001E-3</v>
      </c>
      <c r="I130" s="103">
        <v>6.2900188300000007E-2</v>
      </c>
      <c r="J130" s="102">
        <v>5.40485432E-2</v>
      </c>
      <c r="K130" s="102">
        <v>7.3201486199999999E-2</v>
      </c>
      <c r="L130" s="102">
        <v>0.7876213769</v>
      </c>
      <c r="M130" s="102">
        <v>0.66467459719999999</v>
      </c>
      <c r="N130" s="102">
        <v>0.9333099775</v>
      </c>
      <c r="O130" s="114">
        <v>209</v>
      </c>
      <c r="P130" s="114">
        <v>2879</v>
      </c>
      <c r="Q130" s="112">
        <v>6.9327404800000006E-2</v>
      </c>
      <c r="R130" s="102">
        <v>5.9387773300000002E-2</v>
      </c>
      <c r="S130" s="102">
        <v>8.09306157E-2</v>
      </c>
      <c r="T130" s="102">
        <v>7.9267174800000006E-2</v>
      </c>
      <c r="U130" s="103">
        <v>7.2594650900000002E-2</v>
      </c>
      <c r="V130" s="102">
        <v>6.3390733800000001E-2</v>
      </c>
      <c r="W130" s="102">
        <v>8.3134916200000006E-2</v>
      </c>
      <c r="X130" s="102">
        <v>0.87060662550000001</v>
      </c>
      <c r="Y130" s="102">
        <v>0.74578572570000001</v>
      </c>
      <c r="Z130" s="102">
        <v>1.0163185887999999</v>
      </c>
      <c r="AA130" s="114">
        <v>147</v>
      </c>
      <c r="AB130" s="114">
        <v>2539</v>
      </c>
      <c r="AC130" s="112">
        <v>5.3904018800000002E-2</v>
      </c>
      <c r="AD130" s="102">
        <v>4.50396858E-2</v>
      </c>
      <c r="AE130" s="102">
        <v>6.4512955400000002E-2</v>
      </c>
      <c r="AF130" s="102">
        <v>6.5573600000000005E-5</v>
      </c>
      <c r="AG130" s="103">
        <v>5.7896809799999997E-2</v>
      </c>
      <c r="AH130" s="102">
        <v>4.9254817499999999E-2</v>
      </c>
      <c r="AI130" s="102">
        <v>6.8055080800000001E-2</v>
      </c>
      <c r="AJ130" s="102">
        <v>0.69356504139999997</v>
      </c>
      <c r="AK130" s="102">
        <v>0.57951062350000004</v>
      </c>
      <c r="AL130" s="102">
        <v>0.83006669259999999</v>
      </c>
      <c r="AM130" s="102">
        <v>2.9213897199999998E-2</v>
      </c>
      <c r="AN130" s="102">
        <v>0.7775282939</v>
      </c>
      <c r="AO130" s="102">
        <v>0.62013943220000001</v>
      </c>
      <c r="AP130" s="102">
        <v>0.97486180769999997</v>
      </c>
      <c r="AQ130" s="102">
        <v>0.26177116969999997</v>
      </c>
      <c r="AR130" s="102">
        <v>1.133373591</v>
      </c>
      <c r="AS130" s="102">
        <v>0.91077208750000005</v>
      </c>
      <c r="AT130" s="102">
        <v>1.4103810540999999</v>
      </c>
      <c r="AU130" s="100">
        <v>1</v>
      </c>
      <c r="AV130" s="100" t="s">
        <v>28</v>
      </c>
      <c r="AW130" s="100">
        <v>3</v>
      </c>
      <c r="AX130" s="100" t="s">
        <v>28</v>
      </c>
      <c r="AY130" s="100" t="s">
        <v>232</v>
      </c>
      <c r="AZ130" s="100" t="s">
        <v>28</v>
      </c>
      <c r="BA130" s="100" t="s">
        <v>28</v>
      </c>
      <c r="BB130" s="100" t="s">
        <v>28</v>
      </c>
      <c r="BC130" s="106" t="s">
        <v>441</v>
      </c>
      <c r="BD130" s="107">
        <v>167</v>
      </c>
      <c r="BE130" s="107">
        <v>209</v>
      </c>
      <c r="BF130" s="107">
        <v>147</v>
      </c>
    </row>
    <row r="131" spans="1:104" x14ac:dyDescent="0.3">
      <c r="A131" s="10"/>
      <c r="B131" t="s">
        <v>59</v>
      </c>
      <c r="C131" s="100">
        <v>336</v>
      </c>
      <c r="D131" s="114">
        <v>5228</v>
      </c>
      <c r="E131" s="112">
        <v>6.00984247E-2</v>
      </c>
      <c r="F131" s="102">
        <v>5.2767654099999999E-2</v>
      </c>
      <c r="G131" s="102">
        <v>6.8447626100000006E-2</v>
      </c>
      <c r="H131" s="102">
        <v>1.119776E-4</v>
      </c>
      <c r="I131" s="103">
        <v>6.42693191E-2</v>
      </c>
      <c r="J131" s="102">
        <v>5.7751975900000002E-2</v>
      </c>
      <c r="K131" s="102">
        <v>7.1522148100000002E-2</v>
      </c>
      <c r="L131" s="102">
        <v>0.77383564289999995</v>
      </c>
      <c r="M131" s="102">
        <v>0.67944362459999996</v>
      </c>
      <c r="N131" s="102">
        <v>0.88134111569999996</v>
      </c>
      <c r="O131" s="114">
        <v>426</v>
      </c>
      <c r="P131" s="114">
        <v>5800</v>
      </c>
      <c r="Q131" s="112">
        <v>6.96133575E-2</v>
      </c>
      <c r="R131" s="102">
        <v>6.1739443599999999E-2</v>
      </c>
      <c r="S131" s="102">
        <v>7.8491467600000003E-2</v>
      </c>
      <c r="T131" s="102">
        <v>2.8138827000000002E-2</v>
      </c>
      <c r="U131" s="103">
        <v>7.3448275899999999E-2</v>
      </c>
      <c r="V131" s="102">
        <v>6.6794508099999997E-2</v>
      </c>
      <c r="W131" s="102">
        <v>8.0764861899999998E-2</v>
      </c>
      <c r="X131" s="102">
        <v>0.87419759090000004</v>
      </c>
      <c r="Y131" s="102">
        <v>0.77531776730000002</v>
      </c>
      <c r="Z131" s="102">
        <v>0.98568801110000004</v>
      </c>
      <c r="AA131" s="114">
        <v>335</v>
      </c>
      <c r="AB131" s="114">
        <v>5020</v>
      </c>
      <c r="AC131" s="112">
        <v>6.3857957600000001E-2</v>
      </c>
      <c r="AD131" s="102">
        <v>5.5988073200000002E-2</v>
      </c>
      <c r="AE131" s="102">
        <v>7.2834061199999994E-2</v>
      </c>
      <c r="AF131" s="102">
        <v>3.4160907999999999E-3</v>
      </c>
      <c r="AG131" s="103">
        <v>6.6733067699999996E-2</v>
      </c>
      <c r="AH131" s="102">
        <v>5.9956321799999997E-2</v>
      </c>
      <c r="AI131" s="102">
        <v>7.4275776099999996E-2</v>
      </c>
      <c r="AJ131" s="102">
        <v>0.82163905449999997</v>
      </c>
      <c r="AK131" s="102">
        <v>0.72037987469999998</v>
      </c>
      <c r="AL131" s="102">
        <v>0.93713158780000005</v>
      </c>
      <c r="AM131" s="102">
        <v>0.29998393880000002</v>
      </c>
      <c r="AN131" s="102">
        <v>0.91732334019999995</v>
      </c>
      <c r="AO131" s="102">
        <v>0.7792059589</v>
      </c>
      <c r="AP131" s="102">
        <v>1.0799225813</v>
      </c>
      <c r="AQ131" s="102">
        <v>7.6188140299999998E-2</v>
      </c>
      <c r="AR131" s="102">
        <v>1.1583224979</v>
      </c>
      <c r="AS131" s="102">
        <v>0.98464319310000004</v>
      </c>
      <c r="AT131" s="102">
        <v>1.3626367586999999</v>
      </c>
      <c r="AU131" s="100">
        <v>1</v>
      </c>
      <c r="AV131" s="100" t="s">
        <v>28</v>
      </c>
      <c r="AW131" s="100">
        <v>3</v>
      </c>
      <c r="AX131" s="100" t="s">
        <v>28</v>
      </c>
      <c r="AY131" s="100" t="s">
        <v>28</v>
      </c>
      <c r="AZ131" s="100" t="s">
        <v>28</v>
      </c>
      <c r="BA131" s="100" t="s">
        <v>28</v>
      </c>
      <c r="BB131" s="100" t="s">
        <v>28</v>
      </c>
      <c r="BC131" s="106" t="s">
        <v>235</v>
      </c>
      <c r="BD131" s="107">
        <v>336</v>
      </c>
      <c r="BE131" s="107">
        <v>426</v>
      </c>
      <c r="BF131" s="107">
        <v>335</v>
      </c>
      <c r="BQ131" s="52"/>
    </row>
    <row r="132" spans="1:104" x14ac:dyDescent="0.3">
      <c r="A132" s="10"/>
      <c r="B132" t="s">
        <v>56</v>
      </c>
      <c r="C132" s="100">
        <v>314</v>
      </c>
      <c r="D132" s="114">
        <v>4470</v>
      </c>
      <c r="E132" s="112">
        <v>6.4120092899999995E-2</v>
      </c>
      <c r="F132" s="102">
        <v>5.6117792299999997E-2</v>
      </c>
      <c r="G132" s="102">
        <v>7.3263508000000005E-2</v>
      </c>
      <c r="H132" s="102">
        <v>4.8416029999999999E-3</v>
      </c>
      <c r="I132" s="103">
        <v>7.0246085E-2</v>
      </c>
      <c r="J132" s="102">
        <v>6.2890644100000004E-2</v>
      </c>
      <c r="K132" s="102">
        <v>7.8461789099999998E-2</v>
      </c>
      <c r="L132" s="102">
        <v>0.82561919969999997</v>
      </c>
      <c r="M132" s="102">
        <v>0.72258046750000005</v>
      </c>
      <c r="N132" s="102">
        <v>0.94335107809999996</v>
      </c>
      <c r="O132" s="114">
        <v>333</v>
      </c>
      <c r="P132" s="114">
        <v>4564</v>
      </c>
      <c r="Q132" s="112">
        <v>6.6078236600000007E-2</v>
      </c>
      <c r="R132" s="102">
        <v>5.79943427E-2</v>
      </c>
      <c r="S132" s="102">
        <v>7.5288953300000003E-2</v>
      </c>
      <c r="T132" s="102">
        <v>5.0764835999999999E-3</v>
      </c>
      <c r="U132" s="103">
        <v>7.2962313799999998E-2</v>
      </c>
      <c r="V132" s="102">
        <v>6.5531942400000001E-2</v>
      </c>
      <c r="W132" s="102">
        <v>8.1235181500000003E-2</v>
      </c>
      <c r="X132" s="102">
        <v>0.82980389639999996</v>
      </c>
      <c r="Y132" s="102">
        <v>0.72828716339999999</v>
      </c>
      <c r="Z132" s="102">
        <v>0.9454711562</v>
      </c>
      <c r="AA132" s="114">
        <v>240</v>
      </c>
      <c r="AB132" s="114">
        <v>3758</v>
      </c>
      <c r="AC132" s="112">
        <v>5.67674388E-2</v>
      </c>
      <c r="AD132" s="102">
        <v>4.8980762900000002E-2</v>
      </c>
      <c r="AE132" s="102">
        <v>6.5791995000000006E-2</v>
      </c>
      <c r="AF132" s="102">
        <v>3.0005499999999999E-5</v>
      </c>
      <c r="AG132" s="103">
        <v>6.3863757300000004E-2</v>
      </c>
      <c r="AH132" s="102">
        <v>5.6274240500000003E-2</v>
      </c>
      <c r="AI132" s="102">
        <v>7.2476846600000006E-2</v>
      </c>
      <c r="AJ132" s="102">
        <v>0.73040771230000001</v>
      </c>
      <c r="AK132" s="102">
        <v>0.63021914879999996</v>
      </c>
      <c r="AL132" s="102">
        <v>0.84652366909999999</v>
      </c>
      <c r="AM132" s="102">
        <v>0.104934993</v>
      </c>
      <c r="AN132" s="102">
        <v>0.85909433540000002</v>
      </c>
      <c r="AO132" s="102">
        <v>0.7150033723</v>
      </c>
      <c r="AP132" s="102">
        <v>1.0322232113000001</v>
      </c>
      <c r="AQ132" s="102">
        <v>0.73290413239999996</v>
      </c>
      <c r="AR132" s="102">
        <v>1.0305386906</v>
      </c>
      <c r="AS132" s="102">
        <v>0.86702771170000004</v>
      </c>
      <c r="AT132" s="102">
        <v>1.2248858699</v>
      </c>
      <c r="AU132" s="100">
        <v>1</v>
      </c>
      <c r="AV132" s="100">
        <v>2</v>
      </c>
      <c r="AW132" s="100">
        <v>3</v>
      </c>
      <c r="AX132" s="100" t="s">
        <v>28</v>
      </c>
      <c r="AY132" s="100" t="s">
        <v>28</v>
      </c>
      <c r="AZ132" s="100" t="s">
        <v>28</v>
      </c>
      <c r="BA132" s="100" t="s">
        <v>28</v>
      </c>
      <c r="BB132" s="100" t="s">
        <v>28</v>
      </c>
      <c r="BC132" s="106" t="s">
        <v>233</v>
      </c>
      <c r="BD132" s="107">
        <v>314</v>
      </c>
      <c r="BE132" s="107">
        <v>333</v>
      </c>
      <c r="BF132" s="107">
        <v>240</v>
      </c>
      <c r="BQ132" s="52"/>
      <c r="CC132" s="4"/>
    </row>
    <row r="133" spans="1:104" x14ac:dyDescent="0.3">
      <c r="A133" s="10"/>
      <c r="B133" t="s">
        <v>57</v>
      </c>
      <c r="C133" s="100">
        <v>562</v>
      </c>
      <c r="D133" s="114">
        <v>8159</v>
      </c>
      <c r="E133" s="112">
        <v>6.3255299700000003E-2</v>
      </c>
      <c r="F133" s="102">
        <v>5.6648807199999998E-2</v>
      </c>
      <c r="G133" s="102">
        <v>7.06322541E-2</v>
      </c>
      <c r="H133" s="102">
        <v>2.6632890000000001E-4</v>
      </c>
      <c r="I133" s="103">
        <v>6.88809903E-2</v>
      </c>
      <c r="J133" s="102">
        <v>6.3415235900000005E-2</v>
      </c>
      <c r="K133" s="102">
        <v>7.4817837700000001E-2</v>
      </c>
      <c r="L133" s="102">
        <v>0.81448400200000004</v>
      </c>
      <c r="M133" s="102">
        <v>0.72941788890000003</v>
      </c>
      <c r="N133" s="102">
        <v>0.9094706883</v>
      </c>
      <c r="O133" s="114">
        <v>752</v>
      </c>
      <c r="P133" s="114">
        <v>8745</v>
      </c>
      <c r="Q133" s="112">
        <v>8.0445235399999995E-2</v>
      </c>
      <c r="R133" s="102">
        <v>7.2689744599999995E-2</v>
      </c>
      <c r="S133" s="102">
        <v>8.9028183299999994E-2</v>
      </c>
      <c r="T133" s="102">
        <v>0.84410313039999996</v>
      </c>
      <c r="U133" s="103">
        <v>8.5991995399999993E-2</v>
      </c>
      <c r="V133" s="102">
        <v>8.0060426700000006E-2</v>
      </c>
      <c r="W133" s="102">
        <v>9.2363026099999995E-2</v>
      </c>
      <c r="X133" s="102">
        <v>1.0102232325</v>
      </c>
      <c r="Y133" s="102">
        <v>0.91283055310000005</v>
      </c>
      <c r="Z133" s="102">
        <v>1.1180070341999999</v>
      </c>
      <c r="AA133" s="114">
        <v>553</v>
      </c>
      <c r="AB133" s="114">
        <v>7079</v>
      </c>
      <c r="AC133" s="112">
        <v>7.1591859300000005E-2</v>
      </c>
      <c r="AD133" s="102">
        <v>6.4030586299999998E-2</v>
      </c>
      <c r="AE133" s="102">
        <v>8.0046031200000006E-2</v>
      </c>
      <c r="AF133" s="102">
        <v>0.14924480279999999</v>
      </c>
      <c r="AG133" s="103">
        <v>7.8118378299999999E-2</v>
      </c>
      <c r="AH133" s="102">
        <v>7.1871456700000003E-2</v>
      </c>
      <c r="AI133" s="102">
        <v>8.4908269699999997E-2</v>
      </c>
      <c r="AJ133" s="102">
        <v>0.92114858899999996</v>
      </c>
      <c r="AK133" s="102">
        <v>0.82386021089999995</v>
      </c>
      <c r="AL133" s="102">
        <v>1.0299256012</v>
      </c>
      <c r="AM133" s="102">
        <v>8.5460388900000003E-2</v>
      </c>
      <c r="AN133" s="102">
        <v>0.88994530090000001</v>
      </c>
      <c r="AO133" s="102">
        <v>0.77921435939999995</v>
      </c>
      <c r="AP133" s="102">
        <v>1.0164117602</v>
      </c>
      <c r="AQ133" s="102">
        <v>3.680299E-4</v>
      </c>
      <c r="AR133" s="102">
        <v>1.2717548699000001</v>
      </c>
      <c r="AS133" s="102">
        <v>1.1141824963</v>
      </c>
      <c r="AT133" s="102">
        <v>1.4516117909999999</v>
      </c>
      <c r="AU133" s="100">
        <v>1</v>
      </c>
      <c r="AV133" s="100" t="s">
        <v>28</v>
      </c>
      <c r="AW133" s="100" t="s">
        <v>28</v>
      </c>
      <c r="AX133" s="100" t="s">
        <v>231</v>
      </c>
      <c r="AY133" s="100" t="s">
        <v>28</v>
      </c>
      <c r="AZ133" s="100" t="s">
        <v>28</v>
      </c>
      <c r="BA133" s="100" t="s">
        <v>28</v>
      </c>
      <c r="BB133" s="100" t="s">
        <v>28</v>
      </c>
      <c r="BC133" s="106" t="s">
        <v>236</v>
      </c>
      <c r="BD133" s="107">
        <v>562</v>
      </c>
      <c r="BE133" s="107">
        <v>752</v>
      </c>
      <c r="BF133" s="107">
        <v>553</v>
      </c>
    </row>
    <row r="134" spans="1:104" x14ac:dyDescent="0.3">
      <c r="A134" s="10"/>
      <c r="B134" t="s">
        <v>60</v>
      </c>
      <c r="C134" s="100">
        <v>163</v>
      </c>
      <c r="D134" s="114">
        <v>2445</v>
      </c>
      <c r="E134" s="112">
        <v>6.6549528100000005E-2</v>
      </c>
      <c r="F134" s="102">
        <v>5.5976950800000001E-2</v>
      </c>
      <c r="G134" s="102">
        <v>7.9118987799999999E-2</v>
      </c>
      <c r="H134" s="102">
        <v>8.0196384699999998E-2</v>
      </c>
      <c r="I134" s="103">
        <v>6.6666666700000002E-2</v>
      </c>
      <c r="J134" s="102">
        <v>5.71791231E-2</v>
      </c>
      <c r="K134" s="102">
        <v>7.77284471E-2</v>
      </c>
      <c r="L134" s="102">
        <v>0.85690094309999998</v>
      </c>
      <c r="M134" s="102">
        <v>0.72076697379999999</v>
      </c>
      <c r="N134" s="102">
        <v>1.0187470472</v>
      </c>
      <c r="O134" s="114">
        <v>142</v>
      </c>
      <c r="P134" s="114">
        <v>2525</v>
      </c>
      <c r="Q134" s="112">
        <v>5.5907476099999999E-2</v>
      </c>
      <c r="R134" s="102">
        <v>4.6588860400000001E-2</v>
      </c>
      <c r="S134" s="102">
        <v>6.70899836E-2</v>
      </c>
      <c r="T134" s="102">
        <v>1.4350269999999999E-4</v>
      </c>
      <c r="U134" s="103">
        <v>5.6237623799999997E-2</v>
      </c>
      <c r="V134" s="102">
        <v>4.7708494800000001E-2</v>
      </c>
      <c r="W134" s="102">
        <v>6.6291555299999999E-2</v>
      </c>
      <c r="X134" s="102">
        <v>0.70208050119999998</v>
      </c>
      <c r="Y134" s="102">
        <v>0.58505825609999995</v>
      </c>
      <c r="Z134" s="102">
        <v>0.84250931429999998</v>
      </c>
      <c r="AA134" s="114">
        <v>181</v>
      </c>
      <c r="AB134" s="114">
        <v>2202</v>
      </c>
      <c r="AC134" s="112">
        <v>8.0942954299999995E-2</v>
      </c>
      <c r="AD134" s="102">
        <v>6.8552103099999998E-2</v>
      </c>
      <c r="AE134" s="102">
        <v>9.5573462499999998E-2</v>
      </c>
      <c r="AF134" s="102">
        <v>0.63174192819999997</v>
      </c>
      <c r="AG134" s="103">
        <v>8.2198001800000003E-2</v>
      </c>
      <c r="AH134" s="102">
        <v>7.1054558899999995E-2</v>
      </c>
      <c r="AI134" s="102">
        <v>9.5089064000000001E-2</v>
      </c>
      <c r="AJ134" s="102">
        <v>1.0414660121999999</v>
      </c>
      <c r="AK134" s="102">
        <v>0.88203705970000001</v>
      </c>
      <c r="AL134" s="102">
        <v>1.2297118841000001</v>
      </c>
      <c r="AM134" s="102">
        <v>2.1327859000000002E-3</v>
      </c>
      <c r="AN134" s="102">
        <v>1.4478019755</v>
      </c>
      <c r="AO134" s="102">
        <v>1.1432596713000001</v>
      </c>
      <c r="AP134" s="102">
        <v>1.8334684699999999</v>
      </c>
      <c r="AQ134" s="102">
        <v>0.15699693710000001</v>
      </c>
      <c r="AR134" s="102">
        <v>0.84008824250000003</v>
      </c>
      <c r="AS134" s="102">
        <v>0.65996799449999999</v>
      </c>
      <c r="AT134" s="102">
        <v>1.0693673951</v>
      </c>
      <c r="AU134" s="100" t="s">
        <v>28</v>
      </c>
      <c r="AV134" s="100">
        <v>2</v>
      </c>
      <c r="AW134" s="100" t="s">
        <v>28</v>
      </c>
      <c r="AX134" s="100" t="s">
        <v>28</v>
      </c>
      <c r="AY134" s="100" t="s">
        <v>232</v>
      </c>
      <c r="AZ134" s="100" t="s">
        <v>28</v>
      </c>
      <c r="BA134" s="100" t="s">
        <v>28</v>
      </c>
      <c r="BB134" s="100" t="s">
        <v>28</v>
      </c>
      <c r="BC134" s="106" t="s">
        <v>442</v>
      </c>
      <c r="BD134" s="107">
        <v>163</v>
      </c>
      <c r="BE134" s="107">
        <v>142</v>
      </c>
      <c r="BF134" s="107">
        <v>181</v>
      </c>
    </row>
    <row r="135" spans="1:104" x14ac:dyDescent="0.3">
      <c r="A135" s="10"/>
      <c r="B135" t="s">
        <v>58</v>
      </c>
      <c r="C135" s="100">
        <v>328</v>
      </c>
      <c r="D135" s="114">
        <v>4926</v>
      </c>
      <c r="E135" s="112">
        <v>5.9639270699999997E-2</v>
      </c>
      <c r="F135" s="102">
        <v>5.2327698200000002E-2</v>
      </c>
      <c r="G135" s="102">
        <v>6.7972464400000002E-2</v>
      </c>
      <c r="H135" s="102">
        <v>7.58281E-5</v>
      </c>
      <c r="I135" s="103">
        <v>6.6585464900000002E-2</v>
      </c>
      <c r="J135" s="102">
        <v>5.9755748900000002E-2</v>
      </c>
      <c r="K135" s="102">
        <v>7.41957756E-2</v>
      </c>
      <c r="L135" s="102">
        <v>0.76792351110000001</v>
      </c>
      <c r="M135" s="102">
        <v>0.67377869140000002</v>
      </c>
      <c r="N135" s="102">
        <v>0.87522286839999996</v>
      </c>
      <c r="O135" s="114">
        <v>348</v>
      </c>
      <c r="P135" s="114">
        <v>5039</v>
      </c>
      <c r="Q135" s="112">
        <v>6.2323011900000003E-2</v>
      </c>
      <c r="R135" s="102">
        <v>5.4825763499999999E-2</v>
      </c>
      <c r="S135" s="102">
        <v>7.0845485099999994E-2</v>
      </c>
      <c r="T135" s="102">
        <v>1.785038E-4</v>
      </c>
      <c r="U135" s="103">
        <v>6.9061321699999997E-2</v>
      </c>
      <c r="V135" s="102">
        <v>6.2173553999999999E-2</v>
      </c>
      <c r="W135" s="102">
        <v>7.6712136400000006E-2</v>
      </c>
      <c r="X135" s="102">
        <v>0.78264615940000004</v>
      </c>
      <c r="Y135" s="102">
        <v>0.68849646259999997</v>
      </c>
      <c r="Z135" s="102">
        <v>0.88967052719999995</v>
      </c>
      <c r="AA135" s="114">
        <v>293</v>
      </c>
      <c r="AB135" s="114">
        <v>4232</v>
      </c>
      <c r="AC135" s="112">
        <v>6.1542215499999997E-2</v>
      </c>
      <c r="AD135" s="102">
        <v>5.3667697200000003E-2</v>
      </c>
      <c r="AE135" s="102">
        <v>7.0572140899999997E-2</v>
      </c>
      <c r="AF135" s="102">
        <v>8.344108E-4</v>
      </c>
      <c r="AG135" s="103">
        <v>6.9234404499999999E-2</v>
      </c>
      <c r="AH135" s="102">
        <v>6.1743925400000003E-2</v>
      </c>
      <c r="AI135" s="102">
        <v>7.7633593000000001E-2</v>
      </c>
      <c r="AJ135" s="102">
        <v>0.79184317270000004</v>
      </c>
      <c r="AK135" s="102">
        <v>0.69052437040000003</v>
      </c>
      <c r="AL135" s="102">
        <v>0.90802821320000005</v>
      </c>
      <c r="AM135" s="102">
        <v>0.88672135649999995</v>
      </c>
      <c r="AN135" s="102">
        <v>0.98747177990000001</v>
      </c>
      <c r="AO135" s="102">
        <v>0.83021831889999997</v>
      </c>
      <c r="AP135" s="102">
        <v>1.1745109615</v>
      </c>
      <c r="AQ135" s="102">
        <v>0.60985583489999995</v>
      </c>
      <c r="AR135" s="102">
        <v>1.0449995653999999</v>
      </c>
      <c r="AS135" s="102">
        <v>0.8824535</v>
      </c>
      <c r="AT135" s="102">
        <v>1.2374862716999999</v>
      </c>
      <c r="AU135" s="100">
        <v>1</v>
      </c>
      <c r="AV135" s="100">
        <v>2</v>
      </c>
      <c r="AW135" s="100">
        <v>3</v>
      </c>
      <c r="AX135" s="100" t="s">
        <v>28</v>
      </c>
      <c r="AY135" s="100" t="s">
        <v>28</v>
      </c>
      <c r="AZ135" s="100" t="s">
        <v>28</v>
      </c>
      <c r="BA135" s="100" t="s">
        <v>28</v>
      </c>
      <c r="BB135" s="100" t="s">
        <v>28</v>
      </c>
      <c r="BC135" s="106" t="s">
        <v>233</v>
      </c>
      <c r="BD135" s="107">
        <v>328</v>
      </c>
      <c r="BE135" s="107">
        <v>348</v>
      </c>
      <c r="BF135" s="107">
        <v>293</v>
      </c>
    </row>
    <row r="136" spans="1:104" x14ac:dyDescent="0.3">
      <c r="A136" s="10"/>
      <c r="B136" t="s">
        <v>61</v>
      </c>
      <c r="C136" s="100">
        <v>512</v>
      </c>
      <c r="D136" s="114">
        <v>6959</v>
      </c>
      <c r="E136" s="112">
        <v>7.2867769799999996E-2</v>
      </c>
      <c r="F136" s="102">
        <v>6.50505522E-2</v>
      </c>
      <c r="G136" s="102">
        <v>8.1624393599999998E-2</v>
      </c>
      <c r="H136" s="102">
        <v>0.27100805039999998</v>
      </c>
      <c r="I136" s="103">
        <v>7.3573789299999998E-2</v>
      </c>
      <c r="J136" s="102">
        <v>6.7469109099999994E-2</v>
      </c>
      <c r="K136" s="102">
        <v>8.0230827899999996E-2</v>
      </c>
      <c r="L136" s="102">
        <v>0.93825549860000002</v>
      </c>
      <c r="M136" s="102">
        <v>0.83759992179999998</v>
      </c>
      <c r="N136" s="102">
        <v>1.0510069996</v>
      </c>
      <c r="O136" s="114">
        <v>670</v>
      </c>
      <c r="P136" s="114">
        <v>7374</v>
      </c>
      <c r="Q136" s="112">
        <v>9.0181646500000004E-2</v>
      </c>
      <c r="R136" s="102">
        <v>8.1253260199999996E-2</v>
      </c>
      <c r="S136" s="102">
        <v>0.10009111449999999</v>
      </c>
      <c r="T136" s="102">
        <v>1.9331706099999998E-2</v>
      </c>
      <c r="U136" s="103">
        <v>9.0859777599999997E-2</v>
      </c>
      <c r="V136" s="102">
        <v>8.4233895399999995E-2</v>
      </c>
      <c r="W136" s="102">
        <v>9.8006855200000007E-2</v>
      </c>
      <c r="X136" s="102">
        <v>1.1324921107000001</v>
      </c>
      <c r="Y136" s="102">
        <v>1.0203703272</v>
      </c>
      <c r="Z136" s="102">
        <v>1.2569342193999999</v>
      </c>
      <c r="AA136" s="114">
        <v>589</v>
      </c>
      <c r="AB136" s="114">
        <v>5871</v>
      </c>
      <c r="AC136" s="112">
        <v>9.6870479600000003E-2</v>
      </c>
      <c r="AD136" s="102">
        <v>8.6850274800000002E-2</v>
      </c>
      <c r="AE136" s="102">
        <v>0.10804674879999999</v>
      </c>
      <c r="AF136" s="102">
        <v>7.6953199999999994E-5</v>
      </c>
      <c r="AG136" s="103">
        <v>0.10032362459999999</v>
      </c>
      <c r="AH136" s="102">
        <v>9.2540121599999997E-2</v>
      </c>
      <c r="AI136" s="102">
        <v>0.1087617941</v>
      </c>
      <c r="AJ136" s="102">
        <v>1.2464001714999999</v>
      </c>
      <c r="AK136" s="102">
        <v>1.1174735360000001</v>
      </c>
      <c r="AL136" s="102">
        <v>1.3902015013</v>
      </c>
      <c r="AM136" s="102">
        <v>0.29197666820000001</v>
      </c>
      <c r="AN136" s="102">
        <v>1.0741706698</v>
      </c>
      <c r="AO136" s="102">
        <v>0.94032888599999997</v>
      </c>
      <c r="AP136" s="102">
        <v>1.227062834</v>
      </c>
      <c r="AQ136" s="102">
        <v>2.3090899000000002E-3</v>
      </c>
      <c r="AR136" s="102">
        <v>1.2376067880999999</v>
      </c>
      <c r="AS136" s="102">
        <v>1.0790343189</v>
      </c>
      <c r="AT136" s="102">
        <v>1.4194827127</v>
      </c>
      <c r="AU136" s="100" t="s">
        <v>28</v>
      </c>
      <c r="AV136" s="100" t="s">
        <v>28</v>
      </c>
      <c r="AW136" s="100">
        <v>3</v>
      </c>
      <c r="AX136" s="100" t="s">
        <v>231</v>
      </c>
      <c r="AY136" s="100" t="s">
        <v>28</v>
      </c>
      <c r="AZ136" s="100" t="s">
        <v>28</v>
      </c>
      <c r="BA136" s="100" t="s">
        <v>28</v>
      </c>
      <c r="BB136" s="100" t="s">
        <v>28</v>
      </c>
      <c r="BC136" s="106" t="s">
        <v>443</v>
      </c>
      <c r="BD136" s="107">
        <v>512</v>
      </c>
      <c r="BE136" s="107">
        <v>670</v>
      </c>
      <c r="BF136" s="107">
        <v>589</v>
      </c>
    </row>
    <row r="137" spans="1:104" x14ac:dyDescent="0.3">
      <c r="A137" s="10"/>
      <c r="B137" t="s">
        <v>62</v>
      </c>
      <c r="C137" s="100">
        <v>374</v>
      </c>
      <c r="D137" s="114">
        <v>4774</v>
      </c>
      <c r="E137" s="112">
        <v>7.9542016199999996E-2</v>
      </c>
      <c r="F137" s="102">
        <v>7.0159034199999998E-2</v>
      </c>
      <c r="G137" s="102">
        <v>9.0179866400000003E-2</v>
      </c>
      <c r="H137" s="102">
        <v>0.70893735889999998</v>
      </c>
      <c r="I137" s="103">
        <v>7.8341013799999998E-2</v>
      </c>
      <c r="J137" s="102">
        <v>7.07904387E-2</v>
      </c>
      <c r="K137" s="102">
        <v>8.66969405E-2</v>
      </c>
      <c r="L137" s="102">
        <v>1.0241940195999999</v>
      </c>
      <c r="M137" s="102">
        <v>0.90337744419999999</v>
      </c>
      <c r="N137" s="102">
        <v>1.1611684533</v>
      </c>
      <c r="O137" s="114">
        <v>469</v>
      </c>
      <c r="P137" s="114">
        <v>5002</v>
      </c>
      <c r="Q137" s="112">
        <v>9.3473188700000001E-2</v>
      </c>
      <c r="R137" s="102">
        <v>8.3244772800000005E-2</v>
      </c>
      <c r="S137" s="102">
        <v>0.104958386</v>
      </c>
      <c r="T137" s="102">
        <v>6.7174608E-3</v>
      </c>
      <c r="U137" s="103">
        <v>9.3762495000000001E-2</v>
      </c>
      <c r="V137" s="102">
        <v>8.5649399000000001E-2</v>
      </c>
      <c r="W137" s="102">
        <v>0.10264409989999999</v>
      </c>
      <c r="X137" s="102">
        <v>1.1738269681</v>
      </c>
      <c r="Y137" s="102">
        <v>1.0453795437</v>
      </c>
      <c r="Z137" s="102">
        <v>1.3180569289999999</v>
      </c>
      <c r="AA137" s="114">
        <v>431</v>
      </c>
      <c r="AB137" s="114">
        <v>4205</v>
      </c>
      <c r="AC137" s="112">
        <v>9.8669514299999997E-2</v>
      </c>
      <c r="AD137" s="102">
        <v>8.7553691899999994E-2</v>
      </c>
      <c r="AE137" s="102">
        <v>0.1111966023</v>
      </c>
      <c r="AF137" s="102">
        <v>9.0936199999999999E-5</v>
      </c>
      <c r="AG137" s="103">
        <v>0.1024970273</v>
      </c>
      <c r="AH137" s="102">
        <v>9.3263204700000005E-2</v>
      </c>
      <c r="AI137" s="102">
        <v>0.11264507429999999</v>
      </c>
      <c r="AJ137" s="102">
        <v>1.2695477509999999</v>
      </c>
      <c r="AK137" s="102">
        <v>1.1265241688000001</v>
      </c>
      <c r="AL137" s="102">
        <v>1.4307296165000001</v>
      </c>
      <c r="AM137" s="102">
        <v>0.48082556279999999</v>
      </c>
      <c r="AN137" s="102">
        <v>1.0555916165999999</v>
      </c>
      <c r="AO137" s="102">
        <v>0.90818186590000005</v>
      </c>
      <c r="AP137" s="102">
        <v>1.2269278906000001</v>
      </c>
      <c r="AQ137" s="102">
        <v>4.2173150999999999E-2</v>
      </c>
      <c r="AR137" s="102">
        <v>1.1751423106000001</v>
      </c>
      <c r="AS137" s="102">
        <v>1.0057229402000001</v>
      </c>
      <c r="AT137" s="102">
        <v>1.3731012735999999</v>
      </c>
      <c r="AU137" s="100" t="s">
        <v>28</v>
      </c>
      <c r="AV137" s="100">
        <v>2</v>
      </c>
      <c r="AW137" s="100">
        <v>3</v>
      </c>
      <c r="AX137" s="100" t="s">
        <v>231</v>
      </c>
      <c r="AY137" s="100" t="s">
        <v>28</v>
      </c>
      <c r="AZ137" s="100" t="s">
        <v>28</v>
      </c>
      <c r="BA137" s="100" t="s">
        <v>28</v>
      </c>
      <c r="BB137" s="100" t="s">
        <v>28</v>
      </c>
      <c r="BC137" s="106" t="s">
        <v>439</v>
      </c>
      <c r="BD137" s="107">
        <v>374</v>
      </c>
      <c r="BE137" s="107">
        <v>469</v>
      </c>
      <c r="BF137" s="107">
        <v>431</v>
      </c>
      <c r="CO137" s="4"/>
    </row>
    <row r="138" spans="1:104" x14ac:dyDescent="0.3">
      <c r="A138" s="10"/>
      <c r="B138" t="s">
        <v>168</v>
      </c>
      <c r="C138" s="100">
        <v>3797</v>
      </c>
      <c r="D138" s="114">
        <v>56058</v>
      </c>
      <c r="E138" s="112">
        <v>6.3002087999999998E-2</v>
      </c>
      <c r="F138" s="102">
        <v>5.9168666799999999E-2</v>
      </c>
      <c r="G138" s="102">
        <v>6.7083868899999996E-2</v>
      </c>
      <c r="H138" s="102">
        <v>6.4925289999999997E-11</v>
      </c>
      <c r="I138" s="103">
        <v>6.7733419000000003E-2</v>
      </c>
      <c r="J138" s="102">
        <v>6.5612899700000005E-2</v>
      </c>
      <c r="K138" s="102">
        <v>6.99224705E-2</v>
      </c>
      <c r="L138" s="102">
        <v>0.81122361279999999</v>
      </c>
      <c r="M138" s="102">
        <v>0.76186395110000005</v>
      </c>
      <c r="N138" s="102">
        <v>0.86378118960000005</v>
      </c>
      <c r="O138" s="114">
        <v>4688</v>
      </c>
      <c r="P138" s="114">
        <v>60317</v>
      </c>
      <c r="Q138" s="112">
        <v>7.0235485200000003E-2</v>
      </c>
      <c r="R138" s="102">
        <v>6.60792397E-2</v>
      </c>
      <c r="S138" s="102">
        <v>7.4653149899999993E-2</v>
      </c>
      <c r="T138" s="102">
        <v>5.4810199999999999E-5</v>
      </c>
      <c r="U138" s="103">
        <v>7.7722698399999998E-2</v>
      </c>
      <c r="V138" s="102">
        <v>7.5529383300000003E-2</v>
      </c>
      <c r="W138" s="102">
        <v>7.9979705700000001E-2</v>
      </c>
      <c r="X138" s="102">
        <v>0.88201020929999996</v>
      </c>
      <c r="Y138" s="102">
        <v>0.82981649339999997</v>
      </c>
      <c r="Z138" s="102">
        <v>0.93748680039999999</v>
      </c>
      <c r="AA138" s="114">
        <v>3812</v>
      </c>
      <c r="AB138" s="114">
        <v>51032</v>
      </c>
      <c r="AC138" s="112">
        <v>6.6405121499999997E-2</v>
      </c>
      <c r="AD138" s="102">
        <v>6.2282813499999999E-2</v>
      </c>
      <c r="AE138" s="102">
        <v>7.0800272499999997E-2</v>
      </c>
      <c r="AF138" s="102">
        <v>1.4956457000000001E-6</v>
      </c>
      <c r="AG138" s="103">
        <v>7.46982286E-2</v>
      </c>
      <c r="AH138" s="102">
        <v>7.2364196000000006E-2</v>
      </c>
      <c r="AI138" s="102">
        <v>7.7107542900000006E-2</v>
      </c>
      <c r="AJ138" s="102">
        <v>0.85441256369999996</v>
      </c>
      <c r="AK138" s="102">
        <v>0.80137219979999996</v>
      </c>
      <c r="AL138" s="102">
        <v>0.9109635063</v>
      </c>
      <c r="AM138" s="102">
        <v>3.6310598200000002E-2</v>
      </c>
      <c r="AN138" s="102">
        <v>0.9454639816</v>
      </c>
      <c r="AO138" s="102">
        <v>0.89710390449999999</v>
      </c>
      <c r="AP138" s="102">
        <v>0.99643099989999995</v>
      </c>
      <c r="AQ138" s="102">
        <v>4.49863E-5</v>
      </c>
      <c r="AR138" s="102">
        <v>1.1148120244999999</v>
      </c>
      <c r="AS138" s="102">
        <v>1.0581035653999999</v>
      </c>
      <c r="AT138" s="102">
        <v>1.1745597412</v>
      </c>
      <c r="AU138" s="100">
        <v>1</v>
      </c>
      <c r="AV138" s="100">
        <v>2</v>
      </c>
      <c r="AW138" s="100">
        <v>3</v>
      </c>
      <c r="AX138" s="100" t="s">
        <v>231</v>
      </c>
      <c r="AY138" s="100" t="s">
        <v>232</v>
      </c>
      <c r="AZ138" s="100" t="s">
        <v>28</v>
      </c>
      <c r="BA138" s="100" t="s">
        <v>28</v>
      </c>
      <c r="BB138" s="100" t="s">
        <v>28</v>
      </c>
      <c r="BC138" s="106" t="s">
        <v>444</v>
      </c>
      <c r="BD138" s="107">
        <v>3797</v>
      </c>
      <c r="BE138" s="107">
        <v>4688</v>
      </c>
      <c r="BF138" s="107">
        <v>3812</v>
      </c>
      <c r="BQ138" s="52"/>
      <c r="CZ138" s="4"/>
    </row>
    <row r="139" spans="1:104" s="3" customFormat="1" x14ac:dyDescent="0.3">
      <c r="A139" s="10" t="s">
        <v>239</v>
      </c>
      <c r="B139" s="3" t="s">
        <v>128</v>
      </c>
      <c r="C139" s="110" t="s">
        <v>28</v>
      </c>
      <c r="D139" s="113" t="s">
        <v>28</v>
      </c>
      <c r="E139" s="109" t="s">
        <v>28</v>
      </c>
      <c r="F139" s="108" t="s">
        <v>28</v>
      </c>
      <c r="G139" s="108" t="s">
        <v>28</v>
      </c>
      <c r="H139" s="108" t="s">
        <v>28</v>
      </c>
      <c r="I139" s="111" t="s">
        <v>28</v>
      </c>
      <c r="J139" s="108" t="s">
        <v>28</v>
      </c>
      <c r="K139" s="108" t="s">
        <v>28</v>
      </c>
      <c r="L139" s="108" t="s">
        <v>28</v>
      </c>
      <c r="M139" s="108" t="s">
        <v>28</v>
      </c>
      <c r="N139" s="108" t="s">
        <v>28</v>
      </c>
      <c r="O139" s="113">
        <v>12</v>
      </c>
      <c r="P139" s="113">
        <v>107</v>
      </c>
      <c r="Q139" s="109">
        <v>9.8141594200000001E-2</v>
      </c>
      <c r="R139" s="108">
        <v>5.5433765599999997E-2</v>
      </c>
      <c r="S139" s="108">
        <v>0.17375280949999999</v>
      </c>
      <c r="T139" s="108">
        <v>0.50120906570000001</v>
      </c>
      <c r="U139" s="111">
        <v>0.1121495327</v>
      </c>
      <c r="V139" s="108">
        <v>6.3690806500000002E-2</v>
      </c>
      <c r="W139" s="108">
        <v>0.19747775819999999</v>
      </c>
      <c r="X139" s="108">
        <v>1.2165546573999999</v>
      </c>
      <c r="Y139" s="108">
        <v>0.68715213190000002</v>
      </c>
      <c r="Z139" s="108">
        <v>2.1538247001999999</v>
      </c>
      <c r="AA139" s="113">
        <v>17</v>
      </c>
      <c r="AB139" s="113">
        <v>136</v>
      </c>
      <c r="AC139" s="109">
        <v>0.1053714244</v>
      </c>
      <c r="AD139" s="108">
        <v>6.5038239600000006E-2</v>
      </c>
      <c r="AE139" s="108">
        <v>0.1707170603</v>
      </c>
      <c r="AF139" s="108">
        <v>0.21632263139999999</v>
      </c>
      <c r="AG139" s="111">
        <v>0.125</v>
      </c>
      <c r="AH139" s="108">
        <v>7.7707567599999999E-2</v>
      </c>
      <c r="AI139" s="108">
        <v>0.20107436749999999</v>
      </c>
      <c r="AJ139" s="108">
        <v>1.3557789934</v>
      </c>
      <c r="AK139" s="108">
        <v>0.83682534929999997</v>
      </c>
      <c r="AL139" s="108">
        <v>2.1965595098000001</v>
      </c>
      <c r="AM139" s="108">
        <v>0.85177568029999995</v>
      </c>
      <c r="AN139" s="108">
        <v>1.0736673400000001</v>
      </c>
      <c r="AO139" s="108">
        <v>0.50940956159999995</v>
      </c>
      <c r="AP139" s="108">
        <v>2.2629366308000001</v>
      </c>
      <c r="AQ139" s="108">
        <v>0.4897374055</v>
      </c>
      <c r="AR139" s="108">
        <v>1.5647240953999999</v>
      </c>
      <c r="AS139" s="108">
        <v>0.43925112129999999</v>
      </c>
      <c r="AT139" s="108">
        <v>5.5739447804999998</v>
      </c>
      <c r="AU139" s="110" t="s">
        <v>28</v>
      </c>
      <c r="AV139" s="110" t="s">
        <v>28</v>
      </c>
      <c r="AW139" s="110" t="s">
        <v>28</v>
      </c>
      <c r="AX139" s="110" t="s">
        <v>28</v>
      </c>
      <c r="AY139" s="110" t="s">
        <v>28</v>
      </c>
      <c r="AZ139" s="110" t="s">
        <v>436</v>
      </c>
      <c r="BA139" s="110" t="s">
        <v>28</v>
      </c>
      <c r="BB139" s="110" t="s">
        <v>28</v>
      </c>
      <c r="BC139" s="104" t="s">
        <v>438</v>
      </c>
      <c r="BD139" s="105" t="s">
        <v>28</v>
      </c>
      <c r="BE139" s="105">
        <v>12</v>
      </c>
      <c r="BF139" s="105">
        <v>17</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26" sqref="A26"/>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457</v>
      </c>
      <c r="BN6" s="6"/>
      <c r="BO6" s="6"/>
      <c r="BP6" s="6"/>
      <c r="BQ6" s="6"/>
      <c r="BR6" s="12"/>
      <c r="BS6" s="12"/>
      <c r="BT6" s="12"/>
      <c r="BU6" s="12"/>
    </row>
    <row r="7" spans="1:77" x14ac:dyDescent="0.3">
      <c r="A7" s="9" t="s">
        <v>37</v>
      </c>
      <c r="B7" s="100" t="s">
        <v>1</v>
      </c>
      <c r="C7" s="100" t="s">
        <v>2</v>
      </c>
      <c r="D7" s="101" t="s">
        <v>3</v>
      </c>
      <c r="E7" s="102" t="s">
        <v>4</v>
      </c>
      <c r="F7" s="102" t="s">
        <v>5</v>
      </c>
      <c r="G7" s="102" t="s">
        <v>6</v>
      </c>
      <c r="H7" s="103" t="s">
        <v>7</v>
      </c>
      <c r="I7" s="102" t="s">
        <v>155</v>
      </c>
      <c r="J7" s="102" t="s">
        <v>156</v>
      </c>
      <c r="K7" s="102" t="s">
        <v>8</v>
      </c>
      <c r="L7" s="102" t="s">
        <v>9</v>
      </c>
      <c r="M7" s="102" t="s">
        <v>10</v>
      </c>
      <c r="N7" s="102" t="s">
        <v>249</v>
      </c>
      <c r="O7" s="100" t="s">
        <v>250</v>
      </c>
      <c r="P7" s="100" t="s">
        <v>251</v>
      </c>
      <c r="Q7" s="100" t="s">
        <v>252</v>
      </c>
      <c r="R7" s="100" t="s">
        <v>253</v>
      </c>
      <c r="S7" s="100" t="s">
        <v>11</v>
      </c>
      <c r="T7" s="100" t="s">
        <v>12</v>
      </c>
      <c r="U7" s="101" t="s">
        <v>13</v>
      </c>
      <c r="V7" s="100" t="s">
        <v>14</v>
      </c>
      <c r="W7" s="100" t="s">
        <v>15</v>
      </c>
      <c r="X7" s="100" t="s">
        <v>16</v>
      </c>
      <c r="Y7" s="103" t="s">
        <v>17</v>
      </c>
      <c r="Z7" s="100" t="s">
        <v>157</v>
      </c>
      <c r="AA7" s="100" t="s">
        <v>158</v>
      </c>
      <c r="AB7" s="100" t="s">
        <v>18</v>
      </c>
      <c r="AC7" s="100" t="s">
        <v>19</v>
      </c>
      <c r="AD7" s="100" t="s">
        <v>20</v>
      </c>
      <c r="AE7" s="100" t="s">
        <v>254</v>
      </c>
      <c r="AF7" s="100" t="s">
        <v>255</v>
      </c>
      <c r="AG7" s="100" t="s">
        <v>256</v>
      </c>
      <c r="AH7" s="100" t="s">
        <v>257</v>
      </c>
      <c r="AI7" s="100" t="s">
        <v>258</v>
      </c>
      <c r="AJ7" s="100" t="s">
        <v>211</v>
      </c>
      <c r="AK7" s="100" t="s">
        <v>212</v>
      </c>
      <c r="AL7" s="101" t="s">
        <v>213</v>
      </c>
      <c r="AM7" s="100" t="s">
        <v>214</v>
      </c>
      <c r="AN7" s="100" t="s">
        <v>215</v>
      </c>
      <c r="AO7" s="100" t="s">
        <v>216</v>
      </c>
      <c r="AP7" s="103" t="s">
        <v>217</v>
      </c>
      <c r="AQ7" s="100" t="s">
        <v>218</v>
      </c>
      <c r="AR7" s="100" t="s">
        <v>219</v>
      </c>
      <c r="AS7" s="100" t="s">
        <v>220</v>
      </c>
      <c r="AT7" s="100" t="s">
        <v>221</v>
      </c>
      <c r="AU7" s="100" t="s">
        <v>222</v>
      </c>
      <c r="AV7" s="100" t="s">
        <v>259</v>
      </c>
      <c r="AW7" s="100" t="s">
        <v>260</v>
      </c>
      <c r="AX7" s="100" t="s">
        <v>261</v>
      </c>
      <c r="AY7" s="100" t="s">
        <v>262</v>
      </c>
      <c r="AZ7" s="100" t="s">
        <v>263</v>
      </c>
      <c r="BA7" s="100" t="s">
        <v>264</v>
      </c>
      <c r="BB7" s="100" t="s">
        <v>223</v>
      </c>
      <c r="BC7" s="100" t="s">
        <v>224</v>
      </c>
      <c r="BD7" s="100" t="s">
        <v>225</v>
      </c>
      <c r="BE7" s="100" t="s">
        <v>226</v>
      </c>
      <c r="BF7" s="100" t="s">
        <v>265</v>
      </c>
      <c r="BG7" s="100" t="s">
        <v>21</v>
      </c>
      <c r="BH7" s="100" t="s">
        <v>22</v>
      </c>
      <c r="BI7" s="100" t="s">
        <v>23</v>
      </c>
      <c r="BJ7" s="100" t="s">
        <v>24</v>
      </c>
      <c r="BK7" s="100" t="s">
        <v>159</v>
      </c>
      <c r="BL7" s="100" t="s">
        <v>160</v>
      </c>
      <c r="BM7" s="100" t="s">
        <v>227</v>
      </c>
      <c r="BN7" s="100" t="s">
        <v>266</v>
      </c>
      <c r="BO7" s="100" t="s">
        <v>267</v>
      </c>
      <c r="BP7" s="100" t="s">
        <v>268</v>
      </c>
      <c r="BQ7" s="100" t="s">
        <v>161</v>
      </c>
      <c r="BR7" s="102" t="s">
        <v>228</v>
      </c>
      <c r="BS7" s="102" t="s">
        <v>25</v>
      </c>
      <c r="BT7" s="102" t="s">
        <v>26</v>
      </c>
      <c r="BU7" s="102" t="s">
        <v>229</v>
      </c>
      <c r="BV7" s="104" t="s">
        <v>27</v>
      </c>
      <c r="BW7" s="105" t="s">
        <v>131</v>
      </c>
      <c r="BX7" s="105" t="s">
        <v>132</v>
      </c>
      <c r="BY7" s="105" t="s">
        <v>230</v>
      </c>
    </row>
    <row r="8" spans="1:77" x14ac:dyDescent="0.3">
      <c r="A8" t="s">
        <v>38</v>
      </c>
      <c r="B8" s="100">
        <v>174</v>
      </c>
      <c r="C8" s="100">
        <v>2074</v>
      </c>
      <c r="D8" s="101">
        <v>6.6584140999999999E-2</v>
      </c>
      <c r="E8" s="102">
        <v>5.6526925700000001E-2</v>
      </c>
      <c r="F8" s="102">
        <v>7.8430726300000003E-2</v>
      </c>
      <c r="G8" s="102">
        <v>5.7122915400000002E-2</v>
      </c>
      <c r="H8" s="103">
        <v>8.3895853399999998E-2</v>
      </c>
      <c r="I8" s="102">
        <v>7.2312116600000004E-2</v>
      </c>
      <c r="J8" s="102">
        <v>9.7335198499999998E-2</v>
      </c>
      <c r="K8" s="102">
        <v>0.85304971070000002</v>
      </c>
      <c r="L8" s="102">
        <v>0.72420064110000004</v>
      </c>
      <c r="M8" s="102">
        <v>1.0048234808000001</v>
      </c>
      <c r="N8" s="102" t="s">
        <v>28</v>
      </c>
      <c r="O8" s="100" t="s">
        <v>28</v>
      </c>
      <c r="P8" s="100" t="s">
        <v>28</v>
      </c>
      <c r="Q8" s="100" t="s">
        <v>28</v>
      </c>
      <c r="R8" s="100" t="s">
        <v>28</v>
      </c>
      <c r="S8" s="100">
        <v>147</v>
      </c>
      <c r="T8" s="100">
        <v>1712</v>
      </c>
      <c r="U8" s="101">
        <v>6.7802171699999997E-2</v>
      </c>
      <c r="V8" s="102">
        <v>5.6875939899999998E-2</v>
      </c>
      <c r="W8" s="102">
        <v>8.0827402500000006E-2</v>
      </c>
      <c r="X8" s="102">
        <v>5.9223660099999999E-2</v>
      </c>
      <c r="Y8" s="103">
        <v>8.5864486000000004E-2</v>
      </c>
      <c r="Z8" s="102">
        <v>7.3047886399999998E-2</v>
      </c>
      <c r="AA8" s="102">
        <v>0.100929819</v>
      </c>
      <c r="AB8" s="102">
        <v>0.84439237629999997</v>
      </c>
      <c r="AC8" s="102">
        <v>0.70831964290000005</v>
      </c>
      <c r="AD8" s="102">
        <v>1.0066055519999999</v>
      </c>
      <c r="AE8" s="100" t="s">
        <v>28</v>
      </c>
      <c r="AF8" s="100" t="s">
        <v>28</v>
      </c>
      <c r="AG8" s="100" t="s">
        <v>28</v>
      </c>
      <c r="AH8" s="100" t="s">
        <v>28</v>
      </c>
      <c r="AI8" s="100" t="s">
        <v>28</v>
      </c>
      <c r="AJ8" s="100">
        <v>96</v>
      </c>
      <c r="AK8" s="100">
        <v>1167</v>
      </c>
      <c r="AL8" s="101">
        <v>6.4380179499999995E-2</v>
      </c>
      <c r="AM8" s="102">
        <v>5.20929163E-2</v>
      </c>
      <c r="AN8" s="102">
        <v>7.9565664699999997E-2</v>
      </c>
      <c r="AO8" s="102">
        <v>8.1372583200000001E-2</v>
      </c>
      <c r="AP8" s="103">
        <v>8.2262210799999999E-2</v>
      </c>
      <c r="AQ8" s="102">
        <v>6.7348043400000002E-2</v>
      </c>
      <c r="AR8" s="102">
        <v>0.1004791079</v>
      </c>
      <c r="AS8" s="102">
        <v>0.82835830990000003</v>
      </c>
      <c r="AT8" s="102">
        <v>0.6702621902</v>
      </c>
      <c r="AU8" s="102">
        <v>1.0237448861</v>
      </c>
      <c r="AV8" s="100" t="s">
        <v>28</v>
      </c>
      <c r="AW8" s="100" t="s">
        <v>28</v>
      </c>
      <c r="AX8" s="100" t="s">
        <v>28</v>
      </c>
      <c r="AY8" s="100" t="s">
        <v>28</v>
      </c>
      <c r="AZ8" s="100" t="s">
        <v>28</v>
      </c>
      <c r="BA8" s="100" t="s">
        <v>28</v>
      </c>
      <c r="BB8" s="100" t="s">
        <v>28</v>
      </c>
      <c r="BC8" s="100" t="s">
        <v>28</v>
      </c>
      <c r="BD8" s="100" t="s">
        <v>28</v>
      </c>
      <c r="BE8" s="100" t="s">
        <v>28</v>
      </c>
      <c r="BF8" s="100" t="s">
        <v>28</v>
      </c>
      <c r="BG8" s="100" t="s">
        <v>28</v>
      </c>
      <c r="BH8" s="100" t="s">
        <v>28</v>
      </c>
      <c r="BI8" s="100" t="s">
        <v>28</v>
      </c>
      <c r="BJ8" s="100" t="s">
        <v>28</v>
      </c>
      <c r="BK8" s="100" t="s">
        <v>28</v>
      </c>
      <c r="BL8" s="100" t="s">
        <v>28</v>
      </c>
      <c r="BM8" s="100" t="s">
        <v>28</v>
      </c>
      <c r="BN8" s="100" t="s">
        <v>28</v>
      </c>
      <c r="BO8" s="100" t="s">
        <v>28</v>
      </c>
      <c r="BP8" s="100" t="s">
        <v>28</v>
      </c>
      <c r="BQ8" s="100" t="s">
        <v>28</v>
      </c>
      <c r="BR8" s="102" t="s">
        <v>28</v>
      </c>
      <c r="BS8" s="102" t="s">
        <v>28</v>
      </c>
      <c r="BT8" s="102" t="s">
        <v>28</v>
      </c>
      <c r="BU8" s="102" t="s">
        <v>28</v>
      </c>
      <c r="BV8" s="106" t="s">
        <v>28</v>
      </c>
      <c r="BW8" s="107">
        <v>174</v>
      </c>
      <c r="BX8" s="107">
        <v>147</v>
      </c>
      <c r="BY8" s="107">
        <v>96</v>
      </c>
    </row>
    <row r="9" spans="1:77" x14ac:dyDescent="0.3">
      <c r="A9" t="s">
        <v>39</v>
      </c>
      <c r="B9" s="100">
        <v>1414</v>
      </c>
      <c r="C9" s="100">
        <v>14042</v>
      </c>
      <c r="D9" s="101">
        <v>0.103033524</v>
      </c>
      <c r="E9" s="102">
        <v>9.5223733899999996E-2</v>
      </c>
      <c r="F9" s="102">
        <v>0.11148383539999999</v>
      </c>
      <c r="G9" s="102">
        <v>5.0667319999999997E-12</v>
      </c>
      <c r="H9" s="103">
        <v>0.1006979063</v>
      </c>
      <c r="I9" s="102">
        <v>9.5583740799999997E-2</v>
      </c>
      <c r="J9" s="102">
        <v>0.1060857029</v>
      </c>
      <c r="K9" s="102">
        <v>1.3200248066</v>
      </c>
      <c r="L9" s="102">
        <v>1.2199688608000001</v>
      </c>
      <c r="M9" s="102">
        <v>1.4282868571</v>
      </c>
      <c r="N9" s="102" t="s">
        <v>40</v>
      </c>
      <c r="O9" s="102">
        <v>0.70831768669999995</v>
      </c>
      <c r="P9" s="102">
        <v>0.64977352659999998</v>
      </c>
      <c r="Q9" s="102">
        <v>0.77213663649999997</v>
      </c>
      <c r="R9" s="108">
        <v>4.6875569999999997E-15</v>
      </c>
      <c r="S9" s="100">
        <v>1331</v>
      </c>
      <c r="T9" s="100">
        <v>13893</v>
      </c>
      <c r="U9" s="101">
        <v>9.6378582399999996E-2</v>
      </c>
      <c r="V9" s="102">
        <v>8.8962375299999993E-2</v>
      </c>
      <c r="W9" s="102">
        <v>0.1044130298</v>
      </c>
      <c r="X9" s="102">
        <v>7.8769912999999995E-6</v>
      </c>
      <c r="Y9" s="103">
        <v>9.5803642100000003E-2</v>
      </c>
      <c r="Z9" s="102">
        <v>9.0792605900000004E-2</v>
      </c>
      <c r="AA9" s="102">
        <v>0.10109124799999999</v>
      </c>
      <c r="AB9" s="102">
        <v>1.2002763059999999</v>
      </c>
      <c r="AC9" s="102">
        <v>1.1079165987999999</v>
      </c>
      <c r="AD9" s="102">
        <v>1.3003354335999999</v>
      </c>
      <c r="AE9" s="100" t="s">
        <v>46</v>
      </c>
      <c r="AF9" s="102">
        <v>0.73872330259999996</v>
      </c>
      <c r="AG9" s="102">
        <v>0.67535421299999998</v>
      </c>
      <c r="AH9" s="102">
        <v>0.80803837040000004</v>
      </c>
      <c r="AI9" s="108">
        <v>3.641788E-11</v>
      </c>
      <c r="AJ9" s="100">
        <v>971</v>
      </c>
      <c r="AK9" s="100">
        <v>10624</v>
      </c>
      <c r="AL9" s="101">
        <v>8.5782456600000001E-2</v>
      </c>
      <c r="AM9" s="102">
        <v>7.8554786900000007E-2</v>
      </c>
      <c r="AN9" s="102">
        <v>9.3675129699999998E-2</v>
      </c>
      <c r="AO9" s="102">
        <v>2.7962957399999998E-2</v>
      </c>
      <c r="AP9" s="103">
        <v>9.1396837300000006E-2</v>
      </c>
      <c r="AQ9" s="102">
        <v>8.5825197300000003E-2</v>
      </c>
      <c r="AR9" s="102">
        <v>9.7330179700000005E-2</v>
      </c>
      <c r="AS9" s="102">
        <v>1.1037342743</v>
      </c>
      <c r="AT9" s="102">
        <v>1.0107382582</v>
      </c>
      <c r="AU9" s="102">
        <v>1.2052866688999999</v>
      </c>
      <c r="AV9" s="100" t="s">
        <v>244</v>
      </c>
      <c r="AW9" s="102">
        <v>0.74103565869999999</v>
      </c>
      <c r="AX9" s="102">
        <v>0.67249183700000004</v>
      </c>
      <c r="AY9" s="102">
        <v>0.81656581880000001</v>
      </c>
      <c r="AZ9" s="108">
        <v>1.4292754E-9</v>
      </c>
      <c r="BA9" s="102" t="s">
        <v>245</v>
      </c>
      <c r="BB9" s="102">
        <v>0.96303186389999995</v>
      </c>
      <c r="BC9" s="102">
        <v>1.0094200434</v>
      </c>
      <c r="BD9" s="102">
        <v>0.67902094290000004</v>
      </c>
      <c r="BE9" s="102">
        <v>1.5005852685000001</v>
      </c>
      <c r="BF9" s="100" t="s">
        <v>242</v>
      </c>
      <c r="BG9" s="102">
        <v>0.50793096910000002</v>
      </c>
      <c r="BH9" s="102">
        <v>1.1343867301999999</v>
      </c>
      <c r="BI9" s="102">
        <v>0.78099243070000002</v>
      </c>
      <c r="BJ9" s="102">
        <v>1.6476897895</v>
      </c>
      <c r="BK9" s="100">
        <v>1</v>
      </c>
      <c r="BL9" s="100">
        <v>2</v>
      </c>
      <c r="BM9" s="100" t="s">
        <v>28</v>
      </c>
      <c r="BN9" s="100" t="s">
        <v>271</v>
      </c>
      <c r="BO9" s="100" t="s">
        <v>271</v>
      </c>
      <c r="BP9" s="100" t="s">
        <v>271</v>
      </c>
      <c r="BQ9" s="100" t="s">
        <v>28</v>
      </c>
      <c r="BR9" s="102" t="s">
        <v>28</v>
      </c>
      <c r="BS9" s="102" t="s">
        <v>28</v>
      </c>
      <c r="BT9" s="102" t="s">
        <v>28</v>
      </c>
      <c r="BU9" s="102" t="s">
        <v>28</v>
      </c>
      <c r="BV9" s="106" t="s">
        <v>446</v>
      </c>
      <c r="BW9" s="107">
        <v>1414</v>
      </c>
      <c r="BX9" s="107">
        <v>1331</v>
      </c>
      <c r="BY9" s="107">
        <v>971</v>
      </c>
    </row>
    <row r="10" spans="1:77" x14ac:dyDescent="0.3">
      <c r="A10" t="s">
        <v>31</v>
      </c>
      <c r="B10" s="100">
        <v>1238</v>
      </c>
      <c r="C10" s="100">
        <v>12461</v>
      </c>
      <c r="D10" s="101">
        <v>9.2244778299999997E-2</v>
      </c>
      <c r="E10" s="102">
        <v>8.5027287899999998E-2</v>
      </c>
      <c r="F10" s="102">
        <v>0.1000749209</v>
      </c>
      <c r="G10" s="102">
        <v>5.8585400000000003E-5</v>
      </c>
      <c r="H10" s="103">
        <v>9.93499719E-2</v>
      </c>
      <c r="I10" s="102">
        <v>9.3967079999999994E-2</v>
      </c>
      <c r="J10" s="102">
        <v>0.1050412221</v>
      </c>
      <c r="K10" s="102">
        <v>1.1818036578</v>
      </c>
      <c r="L10" s="102">
        <v>1.0893360231</v>
      </c>
      <c r="M10" s="102">
        <v>1.2821203523</v>
      </c>
      <c r="N10" s="102" t="s">
        <v>28</v>
      </c>
      <c r="O10" s="102" t="s">
        <v>28</v>
      </c>
      <c r="P10" s="102" t="s">
        <v>28</v>
      </c>
      <c r="Q10" s="102" t="s">
        <v>28</v>
      </c>
      <c r="R10" s="108" t="s">
        <v>28</v>
      </c>
      <c r="S10" s="100">
        <v>1093</v>
      </c>
      <c r="T10" s="100">
        <v>12197</v>
      </c>
      <c r="U10" s="101">
        <v>8.5413129399999996E-2</v>
      </c>
      <c r="V10" s="102">
        <v>7.8532084899999993E-2</v>
      </c>
      <c r="W10" s="102">
        <v>9.2897096700000001E-2</v>
      </c>
      <c r="X10" s="102">
        <v>0.1494871267</v>
      </c>
      <c r="Y10" s="103">
        <v>8.9612199700000006E-2</v>
      </c>
      <c r="Z10" s="102">
        <v>8.4454032999999998E-2</v>
      </c>
      <c r="AA10" s="102">
        <v>9.5085409800000006E-2</v>
      </c>
      <c r="AB10" s="102">
        <v>1.0637151215</v>
      </c>
      <c r="AC10" s="102">
        <v>0.97802020329999995</v>
      </c>
      <c r="AD10" s="102">
        <v>1.1569186974000001</v>
      </c>
      <c r="AE10" s="100" t="s">
        <v>28</v>
      </c>
      <c r="AF10" s="102" t="s">
        <v>28</v>
      </c>
      <c r="AG10" s="102" t="s">
        <v>28</v>
      </c>
      <c r="AH10" s="102" t="s">
        <v>28</v>
      </c>
      <c r="AI10" s="108" t="s">
        <v>28</v>
      </c>
      <c r="AJ10" s="100">
        <v>874</v>
      </c>
      <c r="AK10" s="100">
        <v>10368</v>
      </c>
      <c r="AL10" s="101">
        <v>8.48773362E-2</v>
      </c>
      <c r="AM10" s="102">
        <v>7.7523774500000003E-2</v>
      </c>
      <c r="AN10" s="102">
        <v>9.2928424300000007E-2</v>
      </c>
      <c r="AO10" s="102">
        <v>5.6749927800000002E-2</v>
      </c>
      <c r="AP10" s="103">
        <v>8.4297839499999999E-2</v>
      </c>
      <c r="AQ10" s="102">
        <v>7.8890393500000003E-2</v>
      </c>
      <c r="AR10" s="102">
        <v>9.0075932299999995E-2</v>
      </c>
      <c r="AS10" s="102">
        <v>1.0920883928</v>
      </c>
      <c r="AT10" s="102">
        <v>0.99747256510000004</v>
      </c>
      <c r="AU10" s="102">
        <v>1.1956790587999999</v>
      </c>
      <c r="AV10" s="100" t="s">
        <v>28</v>
      </c>
      <c r="AW10" s="102" t="s">
        <v>28</v>
      </c>
      <c r="AX10" s="102" t="s">
        <v>28</v>
      </c>
      <c r="AY10" s="102" t="s">
        <v>28</v>
      </c>
      <c r="AZ10" s="108" t="s">
        <v>28</v>
      </c>
      <c r="BA10" s="102" t="s">
        <v>28</v>
      </c>
      <c r="BB10" s="102" t="s">
        <v>28</v>
      </c>
      <c r="BC10" s="102" t="s">
        <v>28</v>
      </c>
      <c r="BD10" s="102" t="s">
        <v>28</v>
      </c>
      <c r="BE10" s="102" t="s">
        <v>28</v>
      </c>
      <c r="BF10" s="100" t="s">
        <v>28</v>
      </c>
      <c r="BG10" s="102" t="s">
        <v>28</v>
      </c>
      <c r="BH10" s="102" t="s">
        <v>28</v>
      </c>
      <c r="BI10" s="102" t="s">
        <v>28</v>
      </c>
      <c r="BJ10" s="102" t="s">
        <v>28</v>
      </c>
      <c r="BK10" s="100">
        <v>1</v>
      </c>
      <c r="BL10" s="100" t="s">
        <v>28</v>
      </c>
      <c r="BM10" s="100" t="s">
        <v>28</v>
      </c>
      <c r="BN10" s="100" t="s">
        <v>28</v>
      </c>
      <c r="BO10" s="100" t="s">
        <v>28</v>
      </c>
      <c r="BP10" s="100" t="s">
        <v>28</v>
      </c>
      <c r="BQ10" s="100" t="s">
        <v>28</v>
      </c>
      <c r="BR10" s="102" t="s">
        <v>28</v>
      </c>
      <c r="BS10" s="102" t="s">
        <v>28</v>
      </c>
      <c r="BT10" s="102" t="s">
        <v>28</v>
      </c>
      <c r="BU10" s="102" t="s">
        <v>28</v>
      </c>
      <c r="BV10" s="106">
        <v>1</v>
      </c>
      <c r="BW10" s="107">
        <v>1238</v>
      </c>
      <c r="BX10" s="107">
        <v>1093</v>
      </c>
      <c r="BY10" s="107">
        <v>874</v>
      </c>
    </row>
    <row r="11" spans="1:77" x14ac:dyDescent="0.3">
      <c r="A11" t="s">
        <v>32</v>
      </c>
      <c r="B11" s="100">
        <v>1026</v>
      </c>
      <c r="C11" s="100">
        <v>10831</v>
      </c>
      <c r="D11" s="101">
        <v>8.5417540599999994E-2</v>
      </c>
      <c r="E11" s="102">
        <v>7.8379089499999999E-2</v>
      </c>
      <c r="F11" s="102">
        <v>9.30880454E-2</v>
      </c>
      <c r="G11" s="102">
        <v>3.9915240300000002E-2</v>
      </c>
      <c r="H11" s="103">
        <v>9.4728095299999995E-2</v>
      </c>
      <c r="I11" s="102">
        <v>8.9105537700000001E-2</v>
      </c>
      <c r="J11" s="102">
        <v>0.1007054361</v>
      </c>
      <c r="K11" s="102">
        <v>1.0943357856</v>
      </c>
      <c r="L11" s="102">
        <v>1.0041619307</v>
      </c>
      <c r="M11" s="102">
        <v>1.1926072629</v>
      </c>
      <c r="N11" s="102" t="s">
        <v>28</v>
      </c>
      <c r="O11" s="102" t="s">
        <v>28</v>
      </c>
      <c r="P11" s="102" t="s">
        <v>28</v>
      </c>
      <c r="Q11" s="102" t="s">
        <v>28</v>
      </c>
      <c r="R11" s="108" t="s">
        <v>28</v>
      </c>
      <c r="S11" s="100">
        <v>923</v>
      </c>
      <c r="T11" s="100">
        <v>10466</v>
      </c>
      <c r="U11" s="101">
        <v>7.9949694000000002E-2</v>
      </c>
      <c r="V11" s="102">
        <v>7.3160762099999999E-2</v>
      </c>
      <c r="W11" s="102">
        <v>8.7368603000000003E-2</v>
      </c>
      <c r="X11" s="102">
        <v>0.92372834159999995</v>
      </c>
      <c r="Y11" s="103">
        <v>8.8190330600000005E-2</v>
      </c>
      <c r="Z11" s="102">
        <v>8.2680544999999994E-2</v>
      </c>
      <c r="AA11" s="102">
        <v>9.4067285299999998E-2</v>
      </c>
      <c r="AB11" s="102">
        <v>0.99567477579999997</v>
      </c>
      <c r="AC11" s="102">
        <v>0.91112700609999997</v>
      </c>
      <c r="AD11" s="102">
        <v>1.0880681315</v>
      </c>
      <c r="AE11" s="100" t="s">
        <v>28</v>
      </c>
      <c r="AF11" s="102" t="s">
        <v>28</v>
      </c>
      <c r="AG11" s="102" t="s">
        <v>28</v>
      </c>
      <c r="AH11" s="102" t="s">
        <v>28</v>
      </c>
      <c r="AI11" s="108" t="s">
        <v>28</v>
      </c>
      <c r="AJ11" s="100">
        <v>683</v>
      </c>
      <c r="AK11" s="100">
        <v>8522</v>
      </c>
      <c r="AL11" s="101">
        <v>7.5667647300000002E-2</v>
      </c>
      <c r="AM11" s="102">
        <v>6.8606950099999994E-2</v>
      </c>
      <c r="AN11" s="102">
        <v>8.3454997500000003E-2</v>
      </c>
      <c r="AO11" s="102">
        <v>0.59229169349999999</v>
      </c>
      <c r="AP11" s="103">
        <v>8.0145505699999994E-2</v>
      </c>
      <c r="AQ11" s="102">
        <v>7.4354772999999999E-2</v>
      </c>
      <c r="AR11" s="102">
        <v>8.6387219500000001E-2</v>
      </c>
      <c r="AS11" s="102">
        <v>0.97359039530000002</v>
      </c>
      <c r="AT11" s="102">
        <v>0.88274275790000001</v>
      </c>
      <c r="AU11" s="102">
        <v>1.0737876343999999</v>
      </c>
      <c r="AV11" s="100" t="s">
        <v>28</v>
      </c>
      <c r="AW11" s="102" t="s">
        <v>28</v>
      </c>
      <c r="AX11" s="102" t="s">
        <v>28</v>
      </c>
      <c r="AY11" s="102" t="s">
        <v>28</v>
      </c>
      <c r="AZ11" s="108" t="s">
        <v>28</v>
      </c>
      <c r="BA11" s="102" t="s">
        <v>28</v>
      </c>
      <c r="BB11" s="102" t="s">
        <v>28</v>
      </c>
      <c r="BC11" s="102" t="s">
        <v>28</v>
      </c>
      <c r="BD11" s="102" t="s">
        <v>28</v>
      </c>
      <c r="BE11" s="102" t="s">
        <v>28</v>
      </c>
      <c r="BF11" s="100" t="s">
        <v>28</v>
      </c>
      <c r="BG11" s="102" t="s">
        <v>28</v>
      </c>
      <c r="BH11" s="102" t="s">
        <v>28</v>
      </c>
      <c r="BI11" s="102" t="s">
        <v>28</v>
      </c>
      <c r="BJ11" s="102" t="s">
        <v>28</v>
      </c>
      <c r="BK11" s="100" t="s">
        <v>28</v>
      </c>
      <c r="BL11" s="100" t="s">
        <v>28</v>
      </c>
      <c r="BM11" s="100" t="s">
        <v>28</v>
      </c>
      <c r="BN11" s="100" t="s">
        <v>28</v>
      </c>
      <c r="BO11" s="100" t="s">
        <v>28</v>
      </c>
      <c r="BP11" s="100" t="s">
        <v>28</v>
      </c>
      <c r="BQ11" s="100" t="s">
        <v>28</v>
      </c>
      <c r="BR11" s="102" t="s">
        <v>28</v>
      </c>
      <c r="BS11" s="102" t="s">
        <v>28</v>
      </c>
      <c r="BT11" s="102" t="s">
        <v>28</v>
      </c>
      <c r="BU11" s="102" t="s">
        <v>28</v>
      </c>
      <c r="BV11" s="106" t="s">
        <v>28</v>
      </c>
      <c r="BW11" s="107">
        <v>1026</v>
      </c>
      <c r="BX11" s="107">
        <v>923</v>
      </c>
      <c r="BY11" s="107">
        <v>683</v>
      </c>
    </row>
    <row r="12" spans="1:77" x14ac:dyDescent="0.3">
      <c r="A12" t="s">
        <v>33</v>
      </c>
      <c r="B12" s="100">
        <v>767</v>
      </c>
      <c r="C12" s="100">
        <v>9861</v>
      </c>
      <c r="D12" s="101">
        <v>7.9246027299999994E-2</v>
      </c>
      <c r="E12" s="102">
        <v>7.2168254799999998E-2</v>
      </c>
      <c r="F12" s="102">
        <v>8.7017939700000005E-2</v>
      </c>
      <c r="G12" s="102">
        <v>0.75089856239999997</v>
      </c>
      <c r="H12" s="103">
        <v>7.7781158099999997E-2</v>
      </c>
      <c r="I12" s="102">
        <v>7.2466835800000004E-2</v>
      </c>
      <c r="J12" s="102">
        <v>8.3485203800000005E-2</v>
      </c>
      <c r="K12" s="102">
        <v>1.0152687961</v>
      </c>
      <c r="L12" s="102">
        <v>0.92459117069999996</v>
      </c>
      <c r="M12" s="102">
        <v>1.1148394675</v>
      </c>
      <c r="N12" s="102" t="s">
        <v>28</v>
      </c>
      <c r="O12" s="102" t="s">
        <v>28</v>
      </c>
      <c r="P12" s="102" t="s">
        <v>28</v>
      </c>
      <c r="Q12" s="102" t="s">
        <v>28</v>
      </c>
      <c r="R12" s="108" t="s">
        <v>28</v>
      </c>
      <c r="S12" s="100">
        <v>730</v>
      </c>
      <c r="T12" s="100">
        <v>9129</v>
      </c>
      <c r="U12" s="101">
        <v>7.5633748599999995E-2</v>
      </c>
      <c r="V12" s="102">
        <v>6.8773872299999997E-2</v>
      </c>
      <c r="W12" s="102">
        <v>8.31778658E-2</v>
      </c>
      <c r="X12" s="102">
        <v>0.21745064450000001</v>
      </c>
      <c r="Y12" s="103">
        <v>7.99649469E-2</v>
      </c>
      <c r="Z12" s="102">
        <v>7.4369569999999996E-2</v>
      </c>
      <c r="AA12" s="102">
        <v>8.5981305600000002E-2</v>
      </c>
      <c r="AB12" s="102">
        <v>0.94192500109999999</v>
      </c>
      <c r="AC12" s="102">
        <v>0.85649370790000001</v>
      </c>
      <c r="AD12" s="102">
        <v>1.0358776714</v>
      </c>
      <c r="AE12" s="100" t="s">
        <v>28</v>
      </c>
      <c r="AF12" s="102" t="s">
        <v>28</v>
      </c>
      <c r="AG12" s="102" t="s">
        <v>28</v>
      </c>
      <c r="AH12" s="102" t="s">
        <v>28</v>
      </c>
      <c r="AI12" s="108" t="s">
        <v>28</v>
      </c>
      <c r="AJ12" s="100">
        <v>608</v>
      </c>
      <c r="AK12" s="100">
        <v>8249</v>
      </c>
      <c r="AL12" s="101">
        <v>7.0376332400000005E-2</v>
      </c>
      <c r="AM12" s="102">
        <v>6.3583587299999994E-2</v>
      </c>
      <c r="AN12" s="102">
        <v>7.7894758199999997E-2</v>
      </c>
      <c r="AO12" s="102">
        <v>5.5283018500000003E-2</v>
      </c>
      <c r="AP12" s="103">
        <v>7.3705903700000006E-2</v>
      </c>
      <c r="AQ12" s="102">
        <v>6.8074035199999994E-2</v>
      </c>
      <c r="AR12" s="102">
        <v>7.9803705399999994E-2</v>
      </c>
      <c r="AS12" s="102">
        <v>0.90550881000000005</v>
      </c>
      <c r="AT12" s="102">
        <v>0.81810882360000003</v>
      </c>
      <c r="AU12" s="102">
        <v>1.0022458887000001</v>
      </c>
      <c r="AV12" s="100" t="s">
        <v>28</v>
      </c>
      <c r="AW12" s="102" t="s">
        <v>28</v>
      </c>
      <c r="AX12" s="102" t="s">
        <v>28</v>
      </c>
      <c r="AY12" s="102" t="s">
        <v>28</v>
      </c>
      <c r="AZ12" s="108" t="s">
        <v>28</v>
      </c>
      <c r="BA12" s="102" t="s">
        <v>28</v>
      </c>
      <c r="BB12" s="102" t="s">
        <v>28</v>
      </c>
      <c r="BC12" s="102" t="s">
        <v>28</v>
      </c>
      <c r="BD12" s="102" t="s">
        <v>28</v>
      </c>
      <c r="BE12" s="102" t="s">
        <v>28</v>
      </c>
      <c r="BF12" s="100" t="s">
        <v>28</v>
      </c>
      <c r="BG12" s="102" t="s">
        <v>28</v>
      </c>
      <c r="BH12" s="102" t="s">
        <v>28</v>
      </c>
      <c r="BI12" s="102" t="s">
        <v>28</v>
      </c>
      <c r="BJ12" s="102" t="s">
        <v>28</v>
      </c>
      <c r="BK12" s="100" t="s">
        <v>28</v>
      </c>
      <c r="BL12" s="100" t="s">
        <v>28</v>
      </c>
      <c r="BM12" s="100" t="s">
        <v>28</v>
      </c>
      <c r="BN12" s="100" t="s">
        <v>28</v>
      </c>
      <c r="BO12" s="100" t="s">
        <v>28</v>
      </c>
      <c r="BP12" s="100" t="s">
        <v>28</v>
      </c>
      <c r="BQ12" s="100" t="s">
        <v>28</v>
      </c>
      <c r="BR12" s="102" t="s">
        <v>28</v>
      </c>
      <c r="BS12" s="102" t="s">
        <v>28</v>
      </c>
      <c r="BT12" s="102" t="s">
        <v>28</v>
      </c>
      <c r="BU12" s="102" t="s">
        <v>28</v>
      </c>
      <c r="BV12" s="106" t="s">
        <v>28</v>
      </c>
      <c r="BW12" s="107">
        <v>767</v>
      </c>
      <c r="BX12" s="107">
        <v>730</v>
      </c>
      <c r="BY12" s="107">
        <v>608</v>
      </c>
    </row>
    <row r="13" spans="1:77" x14ac:dyDescent="0.3">
      <c r="A13" t="s">
        <v>41</v>
      </c>
      <c r="B13" s="100">
        <v>513</v>
      </c>
      <c r="C13" s="100">
        <v>7694</v>
      </c>
      <c r="D13" s="101">
        <v>6.6267842199999996E-2</v>
      </c>
      <c r="E13" s="102">
        <v>5.9585658200000002E-2</v>
      </c>
      <c r="F13" s="102">
        <v>7.3699394000000001E-2</v>
      </c>
      <c r="G13" s="102">
        <v>2.5396194E-3</v>
      </c>
      <c r="H13" s="103">
        <v>6.6675331399999996E-2</v>
      </c>
      <c r="I13" s="102">
        <v>6.1148205599999998E-2</v>
      </c>
      <c r="J13" s="102">
        <v>7.2702048699999994E-2</v>
      </c>
      <c r="K13" s="102">
        <v>0.84899741480000002</v>
      </c>
      <c r="L13" s="102">
        <v>0.76338791419999996</v>
      </c>
      <c r="M13" s="102">
        <v>0.94420752139999997</v>
      </c>
      <c r="N13" s="102" t="s">
        <v>28</v>
      </c>
      <c r="O13" s="102" t="s">
        <v>28</v>
      </c>
      <c r="P13" s="102" t="s">
        <v>28</v>
      </c>
      <c r="Q13" s="102" t="s">
        <v>28</v>
      </c>
      <c r="R13" s="108" t="s">
        <v>28</v>
      </c>
      <c r="S13" s="100">
        <v>469</v>
      </c>
      <c r="T13" s="100">
        <v>7150</v>
      </c>
      <c r="U13" s="101">
        <v>6.5029099000000007E-2</v>
      </c>
      <c r="V13" s="102">
        <v>5.8225048199999997E-2</v>
      </c>
      <c r="W13" s="102">
        <v>7.2628256200000005E-2</v>
      </c>
      <c r="X13" s="102">
        <v>1.839578E-4</v>
      </c>
      <c r="Y13" s="103">
        <v>6.5594405600000003E-2</v>
      </c>
      <c r="Z13" s="102">
        <v>5.9918642500000001E-2</v>
      </c>
      <c r="AA13" s="102">
        <v>7.1807802500000004E-2</v>
      </c>
      <c r="AB13" s="102">
        <v>0.80985717759999998</v>
      </c>
      <c r="AC13" s="102">
        <v>0.72512112100000004</v>
      </c>
      <c r="AD13" s="102">
        <v>0.90449530290000002</v>
      </c>
      <c r="AE13" s="100" t="s">
        <v>28</v>
      </c>
      <c r="AF13" s="102" t="s">
        <v>28</v>
      </c>
      <c r="AG13" s="102" t="s">
        <v>28</v>
      </c>
      <c r="AH13" s="102" t="s">
        <v>28</v>
      </c>
      <c r="AI13" s="108" t="s">
        <v>28</v>
      </c>
      <c r="AJ13" s="100">
        <v>409</v>
      </c>
      <c r="AK13" s="100">
        <v>6544</v>
      </c>
      <c r="AL13" s="101">
        <v>6.0095187500000001E-2</v>
      </c>
      <c r="AM13" s="102">
        <v>5.34474172E-2</v>
      </c>
      <c r="AN13" s="102">
        <v>6.7569805100000005E-2</v>
      </c>
      <c r="AO13" s="102">
        <v>1.7093500000000002E-5</v>
      </c>
      <c r="AP13" s="103">
        <v>6.25E-2</v>
      </c>
      <c r="AQ13" s="102">
        <v>5.6727129699999997E-2</v>
      </c>
      <c r="AR13" s="102">
        <v>6.8860349799999998E-2</v>
      </c>
      <c r="AS13" s="102">
        <v>0.77322474620000003</v>
      </c>
      <c r="AT13" s="102">
        <v>0.68769010129999997</v>
      </c>
      <c r="AU13" s="102">
        <v>0.86939815919999996</v>
      </c>
      <c r="AV13" s="100" t="s">
        <v>28</v>
      </c>
      <c r="AW13" s="102" t="s">
        <v>28</v>
      </c>
      <c r="AX13" s="102" t="s">
        <v>28</v>
      </c>
      <c r="AY13" s="102" t="s">
        <v>28</v>
      </c>
      <c r="AZ13" s="108" t="s">
        <v>28</v>
      </c>
      <c r="BA13" s="102" t="s">
        <v>28</v>
      </c>
      <c r="BB13" s="102" t="s">
        <v>28</v>
      </c>
      <c r="BC13" s="102" t="s">
        <v>28</v>
      </c>
      <c r="BD13" s="102" t="s">
        <v>28</v>
      </c>
      <c r="BE13" s="102" t="s">
        <v>28</v>
      </c>
      <c r="BF13" s="100" t="s">
        <v>28</v>
      </c>
      <c r="BG13" s="102" t="s">
        <v>28</v>
      </c>
      <c r="BH13" s="102" t="s">
        <v>28</v>
      </c>
      <c r="BI13" s="102" t="s">
        <v>28</v>
      </c>
      <c r="BJ13" s="102" t="s">
        <v>28</v>
      </c>
      <c r="BK13" s="100">
        <v>1</v>
      </c>
      <c r="BL13" s="100">
        <v>2</v>
      </c>
      <c r="BM13" s="100">
        <v>3</v>
      </c>
      <c r="BN13" s="100" t="s">
        <v>28</v>
      </c>
      <c r="BO13" s="100" t="s">
        <v>28</v>
      </c>
      <c r="BP13" s="100" t="s">
        <v>28</v>
      </c>
      <c r="BQ13" s="100" t="s">
        <v>28</v>
      </c>
      <c r="BR13" s="102" t="s">
        <v>28</v>
      </c>
      <c r="BS13" s="102" t="s">
        <v>28</v>
      </c>
      <c r="BT13" s="102" t="s">
        <v>28</v>
      </c>
      <c r="BU13" s="102" t="s">
        <v>28</v>
      </c>
      <c r="BV13" s="106" t="s">
        <v>269</v>
      </c>
      <c r="BW13" s="107">
        <v>513</v>
      </c>
      <c r="BX13" s="107">
        <v>469</v>
      </c>
      <c r="BY13" s="107">
        <v>409</v>
      </c>
    </row>
    <row r="14" spans="1:77" x14ac:dyDescent="0.3">
      <c r="A14" t="s">
        <v>42</v>
      </c>
      <c r="B14" s="100">
        <v>1255</v>
      </c>
      <c r="C14" s="100">
        <v>15719</v>
      </c>
      <c r="D14" s="101">
        <v>7.8428031499999995E-2</v>
      </c>
      <c r="E14" s="102">
        <v>7.2290703900000003E-2</v>
      </c>
      <c r="F14" s="102">
        <v>8.5086405300000001E-2</v>
      </c>
      <c r="G14" s="102">
        <v>0.90851413449999996</v>
      </c>
      <c r="H14" s="103">
        <v>7.9839684499999994E-2</v>
      </c>
      <c r="I14" s="102">
        <v>7.5542473999999998E-2</v>
      </c>
      <c r="J14" s="102">
        <v>8.4381340400000004E-2</v>
      </c>
      <c r="K14" s="102">
        <v>1.0047889569999999</v>
      </c>
      <c r="L14" s="102">
        <v>0.92615993959999998</v>
      </c>
      <c r="M14" s="102">
        <v>1.0900934114</v>
      </c>
      <c r="N14" s="102" t="s">
        <v>43</v>
      </c>
      <c r="O14" s="102">
        <v>0.7878306611</v>
      </c>
      <c r="P14" s="102">
        <v>0.7214526953</v>
      </c>
      <c r="Q14" s="102">
        <v>0.86031579709999995</v>
      </c>
      <c r="R14" s="108">
        <v>1.0942119E-7</v>
      </c>
      <c r="S14" s="100">
        <v>1658</v>
      </c>
      <c r="T14" s="100">
        <v>17609</v>
      </c>
      <c r="U14" s="101">
        <v>9.3888407800000004E-2</v>
      </c>
      <c r="V14" s="102">
        <v>8.7013416900000001E-2</v>
      </c>
      <c r="W14" s="102">
        <v>0.10130659660000001</v>
      </c>
      <c r="X14" s="102">
        <v>5.5686300000000002E-5</v>
      </c>
      <c r="Y14" s="103">
        <v>9.41563973E-2</v>
      </c>
      <c r="Z14" s="102">
        <v>8.9731580199999994E-2</v>
      </c>
      <c r="AA14" s="102">
        <v>9.8799409699999993E-2</v>
      </c>
      <c r="AB14" s="102">
        <v>1.1692642545</v>
      </c>
      <c r="AC14" s="102">
        <v>1.0836447267</v>
      </c>
      <c r="AD14" s="102">
        <v>1.2616486411000001</v>
      </c>
      <c r="AE14" s="100" t="s">
        <v>47</v>
      </c>
      <c r="AF14" s="102">
        <v>0.69950692130000003</v>
      </c>
      <c r="AG14" s="102">
        <v>0.64424061480000006</v>
      </c>
      <c r="AH14" s="102">
        <v>0.7595142587</v>
      </c>
      <c r="AI14" s="108">
        <v>1.7304010000000001E-17</v>
      </c>
      <c r="AJ14" s="100">
        <v>1579</v>
      </c>
      <c r="AK14" s="100">
        <v>16079</v>
      </c>
      <c r="AL14" s="101">
        <v>9.3580023900000003E-2</v>
      </c>
      <c r="AM14" s="102">
        <v>8.6580106599999998E-2</v>
      </c>
      <c r="AN14" s="102">
        <v>0.10114587780000001</v>
      </c>
      <c r="AO14" s="102">
        <v>2.8484448E-6</v>
      </c>
      <c r="AP14" s="103">
        <v>9.8202624500000002E-2</v>
      </c>
      <c r="AQ14" s="102">
        <v>9.3476408100000005E-2</v>
      </c>
      <c r="AR14" s="102">
        <v>0.1031678009</v>
      </c>
      <c r="AS14" s="102">
        <v>1.2040629743</v>
      </c>
      <c r="AT14" s="102">
        <v>1.1139973711</v>
      </c>
      <c r="AU14" s="102">
        <v>1.3014102938000001</v>
      </c>
      <c r="AV14" s="100" t="s">
        <v>246</v>
      </c>
      <c r="AW14" s="102">
        <v>0.66564771680000001</v>
      </c>
      <c r="AX14" s="102">
        <v>0.60849021680000004</v>
      </c>
      <c r="AY14" s="102">
        <v>0.72817420990000004</v>
      </c>
      <c r="AZ14" s="108">
        <v>6.3908290000000002E-19</v>
      </c>
      <c r="BA14" s="102" t="s">
        <v>247</v>
      </c>
      <c r="BB14" s="102">
        <v>0.4245062879</v>
      </c>
      <c r="BC14" s="102">
        <v>0.86170237920000003</v>
      </c>
      <c r="BD14" s="102">
        <v>0.59801688360000005</v>
      </c>
      <c r="BE14" s="102">
        <v>1.2416555631999999</v>
      </c>
      <c r="BF14" s="100" t="s">
        <v>243</v>
      </c>
      <c r="BG14" s="102">
        <v>5.3104927400000002E-2</v>
      </c>
      <c r="BH14" s="102">
        <v>0.69996675139999998</v>
      </c>
      <c r="BI14" s="102">
        <v>0.48761875230000001</v>
      </c>
      <c r="BJ14" s="102">
        <v>1.0047879634000001</v>
      </c>
      <c r="BK14" s="100" t="s">
        <v>28</v>
      </c>
      <c r="BL14" s="100">
        <v>2</v>
      </c>
      <c r="BM14" s="100">
        <v>3</v>
      </c>
      <c r="BN14" s="100" t="s">
        <v>272</v>
      </c>
      <c r="BO14" s="100" t="s">
        <v>272</v>
      </c>
      <c r="BP14" s="100" t="s">
        <v>272</v>
      </c>
      <c r="BQ14" s="100" t="s">
        <v>28</v>
      </c>
      <c r="BR14" s="102" t="s">
        <v>28</v>
      </c>
      <c r="BS14" s="102" t="s">
        <v>28</v>
      </c>
      <c r="BT14" s="102" t="s">
        <v>28</v>
      </c>
      <c r="BU14" s="102" t="s">
        <v>28</v>
      </c>
      <c r="BV14" s="106" t="s">
        <v>447</v>
      </c>
      <c r="BW14" s="107">
        <v>1255</v>
      </c>
      <c r="BX14" s="107">
        <v>1658</v>
      </c>
      <c r="BY14" s="107">
        <v>1579</v>
      </c>
    </row>
    <row r="15" spans="1:77" x14ac:dyDescent="0.3">
      <c r="A15" t="s">
        <v>34</v>
      </c>
      <c r="B15" s="100">
        <v>880</v>
      </c>
      <c r="C15" s="100">
        <v>13037</v>
      </c>
      <c r="D15" s="101">
        <v>6.5506258799999995E-2</v>
      </c>
      <c r="E15" s="102">
        <v>5.9883210399999998E-2</v>
      </c>
      <c r="F15" s="102">
        <v>7.1657312900000006E-2</v>
      </c>
      <c r="G15" s="102">
        <v>1.295484E-4</v>
      </c>
      <c r="H15" s="103">
        <v>6.7500191799999998E-2</v>
      </c>
      <c r="I15" s="102">
        <v>6.31845662E-2</v>
      </c>
      <c r="J15" s="102">
        <v>7.2110582699999995E-2</v>
      </c>
      <c r="K15" s="102">
        <v>0.83924030989999998</v>
      </c>
      <c r="L15" s="102">
        <v>0.76720003530000003</v>
      </c>
      <c r="M15" s="102">
        <v>0.91804518420000003</v>
      </c>
      <c r="N15" s="102" t="s">
        <v>28</v>
      </c>
      <c r="O15" s="102" t="s">
        <v>28</v>
      </c>
      <c r="P15" s="102" t="s">
        <v>28</v>
      </c>
      <c r="Q15" s="102" t="s">
        <v>28</v>
      </c>
      <c r="R15" s="102" t="s">
        <v>28</v>
      </c>
      <c r="S15" s="100">
        <v>1062</v>
      </c>
      <c r="T15" s="100">
        <v>13498</v>
      </c>
      <c r="U15" s="101">
        <v>7.7073484799999994E-2</v>
      </c>
      <c r="V15" s="102">
        <v>7.0782635699999999E-2</v>
      </c>
      <c r="W15" s="102">
        <v>8.3923436899999995E-2</v>
      </c>
      <c r="X15" s="102">
        <v>0.3456021581</v>
      </c>
      <c r="Y15" s="103">
        <v>7.8678322699999997E-2</v>
      </c>
      <c r="Z15" s="102">
        <v>7.4085851199999997E-2</v>
      </c>
      <c r="AA15" s="102">
        <v>8.3555474699999993E-2</v>
      </c>
      <c r="AB15" s="102">
        <v>0.95985513960000002</v>
      </c>
      <c r="AC15" s="102">
        <v>0.88151037720000003</v>
      </c>
      <c r="AD15" s="102">
        <v>1.0451628395999999</v>
      </c>
      <c r="AE15" s="100" t="s">
        <v>28</v>
      </c>
      <c r="AF15" s="100" t="s">
        <v>28</v>
      </c>
      <c r="AG15" s="100" t="s">
        <v>28</v>
      </c>
      <c r="AH15" s="100" t="s">
        <v>28</v>
      </c>
      <c r="AI15" s="100" t="s">
        <v>28</v>
      </c>
      <c r="AJ15" s="100">
        <v>840</v>
      </c>
      <c r="AK15" s="100">
        <v>11464</v>
      </c>
      <c r="AL15" s="101">
        <v>7.0170073200000002E-2</v>
      </c>
      <c r="AM15" s="102">
        <v>6.4030851299999997E-2</v>
      </c>
      <c r="AN15" s="102">
        <v>7.6897918199999998E-2</v>
      </c>
      <c r="AO15" s="102">
        <v>2.8694384900000001E-2</v>
      </c>
      <c r="AP15" s="103">
        <v>7.3272854200000001E-2</v>
      </c>
      <c r="AQ15" s="102">
        <v>6.8481594699999995E-2</v>
      </c>
      <c r="AR15" s="102">
        <v>7.8399330200000006E-2</v>
      </c>
      <c r="AS15" s="102">
        <v>0.90285494129999999</v>
      </c>
      <c r="AT15" s="102">
        <v>0.82386362040000005</v>
      </c>
      <c r="AU15" s="102">
        <v>0.98941988069999998</v>
      </c>
      <c r="AV15" s="100" t="s">
        <v>28</v>
      </c>
      <c r="AW15" s="100" t="s">
        <v>28</v>
      </c>
      <c r="AX15" s="100" t="s">
        <v>28</v>
      </c>
      <c r="AY15" s="100" t="s">
        <v>28</v>
      </c>
      <c r="AZ15" s="100" t="s">
        <v>28</v>
      </c>
      <c r="BA15" s="100" t="s">
        <v>28</v>
      </c>
      <c r="BB15" s="100" t="s">
        <v>28</v>
      </c>
      <c r="BC15" s="100" t="s">
        <v>28</v>
      </c>
      <c r="BD15" s="100" t="s">
        <v>28</v>
      </c>
      <c r="BE15" s="100" t="s">
        <v>28</v>
      </c>
      <c r="BF15" s="100" t="s">
        <v>28</v>
      </c>
      <c r="BG15" s="100" t="s">
        <v>28</v>
      </c>
      <c r="BH15" s="100" t="s">
        <v>28</v>
      </c>
      <c r="BI15" s="100" t="s">
        <v>28</v>
      </c>
      <c r="BJ15" s="100" t="s">
        <v>28</v>
      </c>
      <c r="BK15" s="100">
        <v>1</v>
      </c>
      <c r="BL15" s="100" t="s">
        <v>28</v>
      </c>
      <c r="BM15" s="100" t="s">
        <v>28</v>
      </c>
      <c r="BN15" s="100" t="s">
        <v>28</v>
      </c>
      <c r="BO15" s="100" t="s">
        <v>28</v>
      </c>
      <c r="BP15" s="100" t="s">
        <v>28</v>
      </c>
      <c r="BQ15" s="100" t="s">
        <v>28</v>
      </c>
      <c r="BR15" s="102" t="s">
        <v>28</v>
      </c>
      <c r="BS15" s="102" t="s">
        <v>28</v>
      </c>
      <c r="BT15" s="102" t="s">
        <v>28</v>
      </c>
      <c r="BU15" s="102" t="s">
        <v>28</v>
      </c>
      <c r="BV15" s="106">
        <v>1</v>
      </c>
      <c r="BW15" s="107">
        <v>880</v>
      </c>
      <c r="BX15" s="107">
        <v>1062</v>
      </c>
      <c r="BY15" s="107">
        <v>840</v>
      </c>
    </row>
    <row r="16" spans="1:77" x14ac:dyDescent="0.3">
      <c r="A16" t="s">
        <v>35</v>
      </c>
      <c r="B16" s="100">
        <v>735</v>
      </c>
      <c r="C16" s="100">
        <v>11953</v>
      </c>
      <c r="D16" s="101">
        <v>6.0035120800000001E-2</v>
      </c>
      <c r="E16" s="102">
        <v>5.4613419599999997E-2</v>
      </c>
      <c r="F16" s="102">
        <v>6.5995056799999993E-2</v>
      </c>
      <c r="G16" s="102">
        <v>5.4742713999999997E-8</v>
      </c>
      <c r="H16" s="103">
        <v>6.14908391E-2</v>
      </c>
      <c r="I16" s="102">
        <v>5.7202284999999999E-2</v>
      </c>
      <c r="J16" s="102">
        <v>6.6100913499999997E-2</v>
      </c>
      <c r="K16" s="102">
        <v>0.76914625089999999</v>
      </c>
      <c r="L16" s="102">
        <v>0.69968555730000004</v>
      </c>
      <c r="M16" s="102">
        <v>0.84550259620000001</v>
      </c>
      <c r="N16" s="102" t="s">
        <v>28</v>
      </c>
      <c r="O16" s="100" t="s">
        <v>28</v>
      </c>
      <c r="P16" s="100" t="s">
        <v>28</v>
      </c>
      <c r="Q16" s="100" t="s">
        <v>28</v>
      </c>
      <c r="R16" s="100" t="s">
        <v>28</v>
      </c>
      <c r="S16" s="100">
        <v>947</v>
      </c>
      <c r="T16" s="100">
        <v>12482</v>
      </c>
      <c r="U16" s="101">
        <v>7.1942561299999999E-2</v>
      </c>
      <c r="V16" s="102">
        <v>6.5888661500000001E-2</v>
      </c>
      <c r="W16" s="102">
        <v>7.8552698099999999E-2</v>
      </c>
      <c r="X16" s="102">
        <v>1.42988361E-2</v>
      </c>
      <c r="Y16" s="103">
        <v>7.5869251700000001E-2</v>
      </c>
      <c r="Z16" s="102">
        <v>7.1187782899999996E-2</v>
      </c>
      <c r="AA16" s="102">
        <v>8.0858584499999997E-2</v>
      </c>
      <c r="AB16" s="102">
        <v>0.89595581909999999</v>
      </c>
      <c r="AC16" s="102">
        <v>0.82056196719999996</v>
      </c>
      <c r="AD16" s="102">
        <v>0.97827691490000002</v>
      </c>
      <c r="AE16" s="100" t="s">
        <v>28</v>
      </c>
      <c r="AF16" s="100" t="s">
        <v>28</v>
      </c>
      <c r="AG16" s="100" t="s">
        <v>28</v>
      </c>
      <c r="AH16" s="100" t="s">
        <v>28</v>
      </c>
      <c r="AI16" s="100" t="s">
        <v>28</v>
      </c>
      <c r="AJ16" s="100">
        <v>713</v>
      </c>
      <c r="AK16" s="100">
        <v>10278</v>
      </c>
      <c r="AL16" s="101">
        <v>6.6056265399999994E-2</v>
      </c>
      <c r="AM16" s="102">
        <v>5.9972634099999998E-2</v>
      </c>
      <c r="AN16" s="102">
        <v>7.2757021000000005E-2</v>
      </c>
      <c r="AO16" s="102">
        <v>9.716557E-4</v>
      </c>
      <c r="AP16" s="103">
        <v>6.9371473000000003E-2</v>
      </c>
      <c r="AQ16" s="102">
        <v>6.4461909799999995E-2</v>
      </c>
      <c r="AR16" s="102">
        <v>7.4654959600000001E-2</v>
      </c>
      <c r="AS16" s="102">
        <v>0.84992394849999997</v>
      </c>
      <c r="AT16" s="102">
        <v>0.77164789249999999</v>
      </c>
      <c r="AU16" s="102">
        <v>0.9361403371</v>
      </c>
      <c r="AV16" s="100" t="s">
        <v>28</v>
      </c>
      <c r="AW16" s="100" t="s">
        <v>28</v>
      </c>
      <c r="AX16" s="100" t="s">
        <v>28</v>
      </c>
      <c r="AY16" s="100" t="s">
        <v>28</v>
      </c>
      <c r="AZ16" s="100" t="s">
        <v>28</v>
      </c>
      <c r="BA16" s="100" t="s">
        <v>28</v>
      </c>
      <c r="BB16" s="100" t="s">
        <v>28</v>
      </c>
      <c r="BC16" s="100" t="s">
        <v>28</v>
      </c>
      <c r="BD16" s="100" t="s">
        <v>28</v>
      </c>
      <c r="BE16" s="100" t="s">
        <v>28</v>
      </c>
      <c r="BF16" s="100" t="s">
        <v>28</v>
      </c>
      <c r="BG16" s="100" t="s">
        <v>28</v>
      </c>
      <c r="BH16" s="100" t="s">
        <v>28</v>
      </c>
      <c r="BI16" s="100" t="s">
        <v>28</v>
      </c>
      <c r="BJ16" s="100" t="s">
        <v>28</v>
      </c>
      <c r="BK16" s="100">
        <v>1</v>
      </c>
      <c r="BL16" s="100" t="s">
        <v>28</v>
      </c>
      <c r="BM16" s="100">
        <v>3</v>
      </c>
      <c r="BN16" s="100" t="s">
        <v>28</v>
      </c>
      <c r="BO16" s="100" t="s">
        <v>28</v>
      </c>
      <c r="BP16" s="100" t="s">
        <v>28</v>
      </c>
      <c r="BQ16" s="100" t="s">
        <v>28</v>
      </c>
      <c r="BR16" s="102" t="s">
        <v>28</v>
      </c>
      <c r="BS16" s="102" t="s">
        <v>28</v>
      </c>
      <c r="BT16" s="102" t="s">
        <v>28</v>
      </c>
      <c r="BU16" s="102" t="s">
        <v>28</v>
      </c>
      <c r="BV16" s="106" t="s">
        <v>448</v>
      </c>
      <c r="BW16" s="107">
        <v>735</v>
      </c>
      <c r="BX16" s="107">
        <v>947</v>
      </c>
      <c r="BY16" s="107">
        <v>713</v>
      </c>
    </row>
    <row r="17" spans="1:77" x14ac:dyDescent="0.3">
      <c r="A17" t="s">
        <v>36</v>
      </c>
      <c r="B17" s="100">
        <v>655</v>
      </c>
      <c r="C17" s="100">
        <v>10301</v>
      </c>
      <c r="D17" s="101">
        <v>6.2225940700000003E-2</v>
      </c>
      <c r="E17" s="102">
        <v>5.6378914699999998E-2</v>
      </c>
      <c r="F17" s="102">
        <v>6.8679358600000004E-2</v>
      </c>
      <c r="G17" s="102">
        <v>6.7484928E-6</v>
      </c>
      <c r="H17" s="103">
        <v>6.3586059599999994E-2</v>
      </c>
      <c r="I17" s="102">
        <v>5.8898294099999998E-2</v>
      </c>
      <c r="J17" s="102">
        <v>6.8646928400000001E-2</v>
      </c>
      <c r="K17" s="102">
        <v>0.79721417049999999</v>
      </c>
      <c r="L17" s="102">
        <v>0.72230438299999999</v>
      </c>
      <c r="M17" s="102">
        <v>0.87989281050000001</v>
      </c>
      <c r="N17" s="102" t="s">
        <v>28</v>
      </c>
      <c r="O17" s="100" t="s">
        <v>28</v>
      </c>
      <c r="P17" s="100" t="s">
        <v>28</v>
      </c>
      <c r="Q17" s="100" t="s">
        <v>28</v>
      </c>
      <c r="R17" s="100" t="s">
        <v>28</v>
      </c>
      <c r="S17" s="100">
        <v>765</v>
      </c>
      <c r="T17" s="100">
        <v>11256</v>
      </c>
      <c r="U17" s="101">
        <v>6.5720141300000007E-2</v>
      </c>
      <c r="V17" s="102">
        <v>5.9854500800000002E-2</v>
      </c>
      <c r="W17" s="102">
        <v>7.2160604700000006E-2</v>
      </c>
      <c r="X17" s="102">
        <v>2.6716400000000001E-5</v>
      </c>
      <c r="Y17" s="103">
        <v>6.7963752700000005E-2</v>
      </c>
      <c r="Z17" s="102">
        <v>6.3314341400000002E-2</v>
      </c>
      <c r="AA17" s="102">
        <v>7.2954587700000004E-2</v>
      </c>
      <c r="AB17" s="102">
        <v>0.81846325669999997</v>
      </c>
      <c r="AC17" s="102">
        <v>0.74541394319999998</v>
      </c>
      <c r="AD17" s="102">
        <v>0.89867128009999997</v>
      </c>
      <c r="AE17" s="100" t="s">
        <v>28</v>
      </c>
      <c r="AF17" s="100" t="s">
        <v>28</v>
      </c>
      <c r="AG17" s="100" t="s">
        <v>28</v>
      </c>
      <c r="AH17" s="100" t="s">
        <v>28</v>
      </c>
      <c r="AI17" s="100" t="s">
        <v>28</v>
      </c>
      <c r="AJ17" s="100">
        <v>587</v>
      </c>
      <c r="AK17" s="100">
        <v>9566</v>
      </c>
      <c r="AL17" s="101">
        <v>5.8875735899999997E-2</v>
      </c>
      <c r="AM17" s="102">
        <v>5.3111948499999999E-2</v>
      </c>
      <c r="AN17" s="102">
        <v>6.5265017999999994E-2</v>
      </c>
      <c r="AO17" s="102">
        <v>1.2733684E-7</v>
      </c>
      <c r="AP17" s="103">
        <v>6.1363161200000002E-2</v>
      </c>
      <c r="AQ17" s="102">
        <v>5.6594584699999999E-2</v>
      </c>
      <c r="AR17" s="102">
        <v>6.6533531000000007E-2</v>
      </c>
      <c r="AS17" s="102">
        <v>0.75753446820000003</v>
      </c>
      <c r="AT17" s="102">
        <v>0.68337373729999995</v>
      </c>
      <c r="AU17" s="102">
        <v>0.83974323139999996</v>
      </c>
      <c r="AV17" s="100" t="s">
        <v>28</v>
      </c>
      <c r="AW17" s="100" t="s">
        <v>28</v>
      </c>
      <c r="AX17" s="100" t="s">
        <v>28</v>
      </c>
      <c r="AY17" s="100" t="s">
        <v>28</v>
      </c>
      <c r="AZ17" s="100" t="s">
        <v>28</v>
      </c>
      <c r="BA17" s="100" t="s">
        <v>28</v>
      </c>
      <c r="BB17" s="100" t="s">
        <v>28</v>
      </c>
      <c r="BC17" s="100" t="s">
        <v>28</v>
      </c>
      <c r="BD17" s="100" t="s">
        <v>28</v>
      </c>
      <c r="BE17" s="100" t="s">
        <v>28</v>
      </c>
      <c r="BF17" s="100" t="s">
        <v>28</v>
      </c>
      <c r="BG17" s="100" t="s">
        <v>28</v>
      </c>
      <c r="BH17" s="100" t="s">
        <v>28</v>
      </c>
      <c r="BI17" s="100" t="s">
        <v>28</v>
      </c>
      <c r="BJ17" s="100" t="s">
        <v>28</v>
      </c>
      <c r="BK17" s="100">
        <v>1</v>
      </c>
      <c r="BL17" s="100">
        <v>2</v>
      </c>
      <c r="BM17" s="100">
        <v>3</v>
      </c>
      <c r="BN17" s="100" t="s">
        <v>28</v>
      </c>
      <c r="BO17" s="100" t="s">
        <v>28</v>
      </c>
      <c r="BP17" s="100" t="s">
        <v>28</v>
      </c>
      <c r="BQ17" s="100" t="s">
        <v>28</v>
      </c>
      <c r="BR17" s="102" t="s">
        <v>28</v>
      </c>
      <c r="BS17" s="102" t="s">
        <v>28</v>
      </c>
      <c r="BT17" s="102" t="s">
        <v>28</v>
      </c>
      <c r="BU17" s="102" t="s">
        <v>28</v>
      </c>
      <c r="BV17" s="106" t="s">
        <v>269</v>
      </c>
      <c r="BW17" s="107">
        <v>655</v>
      </c>
      <c r="BX17" s="107">
        <v>765</v>
      </c>
      <c r="BY17" s="107">
        <v>587</v>
      </c>
    </row>
    <row r="18" spans="1:77" x14ac:dyDescent="0.3">
      <c r="A18" t="s">
        <v>44</v>
      </c>
      <c r="B18" s="100">
        <v>542</v>
      </c>
      <c r="C18" s="100">
        <v>9150</v>
      </c>
      <c r="D18" s="101">
        <v>5.6269919799999998E-2</v>
      </c>
      <c r="E18" s="102">
        <v>5.0676583800000001E-2</v>
      </c>
      <c r="F18" s="102">
        <v>6.24806101E-2</v>
      </c>
      <c r="G18" s="102">
        <v>9.0022209999999997E-10</v>
      </c>
      <c r="H18" s="103">
        <v>5.9234972699999999E-2</v>
      </c>
      <c r="I18" s="102">
        <v>5.4452265800000003E-2</v>
      </c>
      <c r="J18" s="102">
        <v>6.44377592E-2</v>
      </c>
      <c r="K18" s="102">
        <v>0.72090798270000001</v>
      </c>
      <c r="L18" s="102">
        <v>0.64924837130000002</v>
      </c>
      <c r="M18" s="102">
        <v>0.80047689369999997</v>
      </c>
      <c r="N18" s="102" t="s">
        <v>28</v>
      </c>
      <c r="O18" s="100" t="s">
        <v>28</v>
      </c>
      <c r="P18" s="100" t="s">
        <v>28</v>
      </c>
      <c r="Q18" s="100" t="s">
        <v>28</v>
      </c>
      <c r="R18" s="100" t="s">
        <v>28</v>
      </c>
      <c r="S18" s="100">
        <v>618</v>
      </c>
      <c r="T18" s="100">
        <v>9771</v>
      </c>
      <c r="U18" s="101">
        <v>5.9484422799999999E-2</v>
      </c>
      <c r="V18" s="102">
        <v>5.3819943699999997E-2</v>
      </c>
      <c r="W18" s="102">
        <v>6.5745080999999997E-2</v>
      </c>
      <c r="X18" s="102">
        <v>4.2003405999999998E-9</v>
      </c>
      <c r="Y18" s="103">
        <v>6.3248388099999997E-2</v>
      </c>
      <c r="Z18" s="102">
        <v>5.8453310699999997E-2</v>
      </c>
      <c r="AA18" s="102">
        <v>6.8436818100000005E-2</v>
      </c>
      <c r="AB18" s="102">
        <v>0.74080507819999997</v>
      </c>
      <c r="AC18" s="102">
        <v>0.67026098079999996</v>
      </c>
      <c r="AD18" s="102">
        <v>0.81877385010000003</v>
      </c>
      <c r="AE18" s="100" t="s">
        <v>28</v>
      </c>
      <c r="AF18" s="100" t="s">
        <v>28</v>
      </c>
      <c r="AG18" s="100" t="s">
        <v>28</v>
      </c>
      <c r="AH18" s="100" t="s">
        <v>28</v>
      </c>
      <c r="AI18" s="100" t="s">
        <v>28</v>
      </c>
      <c r="AJ18" s="100">
        <v>470</v>
      </c>
      <c r="AK18" s="100">
        <v>7885</v>
      </c>
      <c r="AL18" s="101">
        <v>5.5482703199999997E-2</v>
      </c>
      <c r="AM18" s="102">
        <v>4.9668798200000003E-2</v>
      </c>
      <c r="AN18" s="102">
        <v>6.1977145900000002E-2</v>
      </c>
      <c r="AO18" s="102">
        <v>2.4057907E-9</v>
      </c>
      <c r="AP18" s="103">
        <v>5.9606848400000002E-2</v>
      </c>
      <c r="AQ18" s="102">
        <v>5.4454423000000002E-2</v>
      </c>
      <c r="AR18" s="102">
        <v>6.5246791400000004E-2</v>
      </c>
      <c r="AS18" s="102">
        <v>0.71387744779999995</v>
      </c>
      <c r="AT18" s="102">
        <v>0.6390718702</v>
      </c>
      <c r="AU18" s="102">
        <v>0.79743927749999999</v>
      </c>
      <c r="AV18" s="100" t="s">
        <v>28</v>
      </c>
      <c r="AW18" s="100" t="s">
        <v>28</v>
      </c>
      <c r="AX18" s="100" t="s">
        <v>28</v>
      </c>
      <c r="AY18" s="100" t="s">
        <v>28</v>
      </c>
      <c r="AZ18" s="100" t="s">
        <v>28</v>
      </c>
      <c r="BA18" s="100" t="s">
        <v>28</v>
      </c>
      <c r="BB18" s="100" t="s">
        <v>28</v>
      </c>
      <c r="BC18" s="100" t="s">
        <v>28</v>
      </c>
      <c r="BD18" s="100" t="s">
        <v>28</v>
      </c>
      <c r="BE18" s="100" t="s">
        <v>28</v>
      </c>
      <c r="BF18" s="100" t="s">
        <v>28</v>
      </c>
      <c r="BG18" s="100" t="s">
        <v>28</v>
      </c>
      <c r="BH18" s="100" t="s">
        <v>28</v>
      </c>
      <c r="BI18" s="100" t="s">
        <v>28</v>
      </c>
      <c r="BJ18" s="100" t="s">
        <v>28</v>
      </c>
      <c r="BK18" s="100">
        <v>1</v>
      </c>
      <c r="BL18" s="100">
        <v>2</v>
      </c>
      <c r="BM18" s="100">
        <v>3</v>
      </c>
      <c r="BN18" s="100" t="s">
        <v>28</v>
      </c>
      <c r="BO18" s="100" t="s">
        <v>28</v>
      </c>
      <c r="BP18" s="100" t="s">
        <v>28</v>
      </c>
      <c r="BQ18" s="100" t="s">
        <v>28</v>
      </c>
      <c r="BR18" s="102" t="s">
        <v>28</v>
      </c>
      <c r="BS18" s="102" t="s">
        <v>28</v>
      </c>
      <c r="BT18" s="102" t="s">
        <v>28</v>
      </c>
      <c r="BU18" s="102" t="s">
        <v>28</v>
      </c>
      <c r="BV18" s="106" t="s">
        <v>269</v>
      </c>
      <c r="BW18" s="107">
        <v>542</v>
      </c>
      <c r="BX18" s="107">
        <v>618</v>
      </c>
      <c r="BY18" s="107">
        <v>470</v>
      </c>
    </row>
    <row r="19" spans="1:77" x14ac:dyDescent="0.3">
      <c r="A19" t="s">
        <v>45</v>
      </c>
      <c r="B19" s="100">
        <v>9199</v>
      </c>
      <c r="C19" s="100">
        <v>117123</v>
      </c>
      <c r="D19" s="101">
        <v>7.8054233200000003E-2</v>
      </c>
      <c r="E19" s="102">
        <v>7.3383134399999994E-2</v>
      </c>
      <c r="F19" s="102">
        <v>8.3022664100000004E-2</v>
      </c>
      <c r="G19" s="102" t="s">
        <v>28</v>
      </c>
      <c r="H19" s="103">
        <v>7.8541362500000003E-2</v>
      </c>
      <c r="I19" s="102">
        <v>7.6952646299999997E-2</v>
      </c>
      <c r="J19" s="102">
        <v>8.0162878399999998E-2</v>
      </c>
      <c r="K19" s="102" t="s">
        <v>28</v>
      </c>
      <c r="L19" s="102" t="s">
        <v>28</v>
      </c>
      <c r="M19" s="102" t="s">
        <v>28</v>
      </c>
      <c r="N19" s="102" t="s">
        <v>28</v>
      </c>
      <c r="O19" s="100" t="s">
        <v>28</v>
      </c>
      <c r="P19" s="100" t="s">
        <v>28</v>
      </c>
      <c r="Q19" s="100" t="s">
        <v>28</v>
      </c>
      <c r="R19" s="100" t="s">
        <v>28</v>
      </c>
      <c r="S19" s="100">
        <v>9743</v>
      </c>
      <c r="T19" s="100">
        <v>119163</v>
      </c>
      <c r="U19" s="101">
        <v>8.0296996600000003E-2</v>
      </c>
      <c r="V19" s="102">
        <v>7.5506211599999998E-2</v>
      </c>
      <c r="W19" s="102">
        <v>8.5391751500000002E-2</v>
      </c>
      <c r="X19" s="102" t="s">
        <v>28</v>
      </c>
      <c r="Y19" s="103">
        <v>8.1761956299999994E-2</v>
      </c>
      <c r="Z19" s="102">
        <v>8.0154465999999994E-2</v>
      </c>
      <c r="AA19" s="102">
        <v>8.3401684700000006E-2</v>
      </c>
      <c r="AB19" s="102" t="s">
        <v>28</v>
      </c>
      <c r="AC19" s="102" t="s">
        <v>28</v>
      </c>
      <c r="AD19" s="102" t="s">
        <v>28</v>
      </c>
      <c r="AE19" s="100" t="s">
        <v>28</v>
      </c>
      <c r="AF19" s="100" t="s">
        <v>28</v>
      </c>
      <c r="AG19" s="100" t="s">
        <v>28</v>
      </c>
      <c r="AH19" s="100" t="s">
        <v>28</v>
      </c>
      <c r="AI19" s="100" t="s">
        <v>28</v>
      </c>
      <c r="AJ19" s="100">
        <v>7830</v>
      </c>
      <c r="AK19" s="100">
        <v>100746</v>
      </c>
      <c r="AL19" s="101">
        <v>7.7720207299999997E-2</v>
      </c>
      <c r="AM19" s="102">
        <v>7.6017655599999998E-2</v>
      </c>
      <c r="AN19" s="102">
        <v>7.94608906E-2</v>
      </c>
      <c r="AO19" s="102" t="s">
        <v>28</v>
      </c>
      <c r="AP19" s="103">
        <v>7.7720207299999997E-2</v>
      </c>
      <c r="AQ19" s="102">
        <v>7.6017655599999998E-2</v>
      </c>
      <c r="AR19" s="102">
        <v>7.94608906E-2</v>
      </c>
      <c r="AS19" s="102" t="s">
        <v>28</v>
      </c>
      <c r="AT19" s="102" t="s">
        <v>28</v>
      </c>
      <c r="AU19" s="102" t="s">
        <v>28</v>
      </c>
      <c r="AV19" s="100" t="s">
        <v>28</v>
      </c>
      <c r="AW19" s="100" t="s">
        <v>28</v>
      </c>
      <c r="AX19" s="100" t="s">
        <v>28</v>
      </c>
      <c r="AY19" s="100" t="s">
        <v>28</v>
      </c>
      <c r="AZ19" s="100" t="s">
        <v>28</v>
      </c>
      <c r="BA19" s="100" t="s">
        <v>28</v>
      </c>
      <c r="BB19" s="100" t="s">
        <v>28</v>
      </c>
      <c r="BC19" s="100" t="s">
        <v>28</v>
      </c>
      <c r="BD19" s="100" t="s">
        <v>28</v>
      </c>
      <c r="BE19" s="100" t="s">
        <v>28</v>
      </c>
      <c r="BF19" s="100" t="s">
        <v>28</v>
      </c>
      <c r="BG19" s="100" t="s">
        <v>28</v>
      </c>
      <c r="BH19" s="100" t="s">
        <v>28</v>
      </c>
      <c r="BI19" s="100" t="s">
        <v>28</v>
      </c>
      <c r="BJ19" s="100" t="s">
        <v>28</v>
      </c>
      <c r="BK19" s="100" t="s">
        <v>28</v>
      </c>
      <c r="BL19" s="100" t="s">
        <v>28</v>
      </c>
      <c r="BM19" s="100" t="s">
        <v>28</v>
      </c>
      <c r="BN19" s="100" t="s">
        <v>28</v>
      </c>
      <c r="BO19" s="100" t="s">
        <v>28</v>
      </c>
      <c r="BP19" s="100" t="s">
        <v>28</v>
      </c>
      <c r="BQ19" s="100" t="s">
        <v>28</v>
      </c>
      <c r="BR19" s="102" t="s">
        <v>28</v>
      </c>
      <c r="BS19" s="102" t="s">
        <v>28</v>
      </c>
      <c r="BT19" s="102" t="s">
        <v>28</v>
      </c>
      <c r="BU19" s="102" t="s">
        <v>28</v>
      </c>
      <c r="BV19" s="106" t="s">
        <v>28</v>
      </c>
      <c r="BW19" s="107">
        <v>9199</v>
      </c>
      <c r="BX19" s="107">
        <v>9743</v>
      </c>
      <c r="BY19" s="107">
        <v>7830</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450</v>
      </c>
      <c r="B1" s="61"/>
      <c r="C1" s="61"/>
      <c r="D1" s="61"/>
      <c r="E1" s="61"/>
      <c r="F1" s="61"/>
      <c r="G1" s="61"/>
      <c r="H1" s="61"/>
      <c r="I1" s="61"/>
      <c r="J1" s="61"/>
      <c r="K1" s="61"/>
      <c r="L1" s="61"/>
    </row>
    <row r="2" spans="1:16" s="62" customFormat="1" ht="18.899999999999999" customHeight="1" x14ac:dyDescent="0.3">
      <c r="A2" s="1" t="s">
        <v>455</v>
      </c>
      <c r="B2" s="63"/>
      <c r="C2" s="63"/>
      <c r="D2" s="63"/>
      <c r="E2" s="63"/>
      <c r="F2" s="63"/>
      <c r="G2" s="63"/>
      <c r="H2" s="63"/>
      <c r="I2" s="63"/>
      <c r="J2" s="63"/>
      <c r="K2" s="61"/>
      <c r="L2" s="61"/>
    </row>
    <row r="3" spans="1:16" s="66" customFormat="1" ht="54" customHeight="1" x14ac:dyDescent="0.3">
      <c r="A3" s="99" t="s">
        <v>458</v>
      </c>
      <c r="B3" s="64" t="s">
        <v>462</v>
      </c>
      <c r="C3" s="64" t="s">
        <v>465</v>
      </c>
      <c r="D3" s="64" t="s">
        <v>466</v>
      </c>
      <c r="E3" s="64" t="s">
        <v>463</v>
      </c>
      <c r="F3" s="64" t="s">
        <v>467</v>
      </c>
      <c r="G3" s="64" t="s">
        <v>468</v>
      </c>
      <c r="H3" s="64" t="s">
        <v>464</v>
      </c>
      <c r="I3" s="64" t="s">
        <v>469</v>
      </c>
      <c r="J3" s="65" t="s">
        <v>470</v>
      </c>
      <c r="O3" s="67"/>
      <c r="P3" s="67"/>
    </row>
    <row r="4" spans="1:16" s="62" customFormat="1" ht="18.899999999999999" customHeight="1" x14ac:dyDescent="0.3">
      <c r="A4" s="79" t="s">
        <v>291</v>
      </c>
      <c r="B4" s="69">
        <v>301</v>
      </c>
      <c r="C4" s="93">
        <v>6.1756257699999999</v>
      </c>
      <c r="D4" s="93">
        <v>5.8220462399999997</v>
      </c>
      <c r="E4" s="69">
        <v>372</v>
      </c>
      <c r="F4" s="93">
        <v>6.4989517799999996</v>
      </c>
      <c r="G4" s="93">
        <v>6.2112786599999996</v>
      </c>
      <c r="H4" s="69">
        <v>352</v>
      </c>
      <c r="I4" s="93">
        <v>6.7562380000000006</v>
      </c>
      <c r="J4" s="93">
        <v>6.4450406399999993</v>
      </c>
    </row>
    <row r="5" spans="1:16" s="62" customFormat="1" ht="18.899999999999999" customHeight="1" x14ac:dyDescent="0.3">
      <c r="A5" s="79" t="s">
        <v>292</v>
      </c>
      <c r="B5" s="69">
        <v>145</v>
      </c>
      <c r="C5" s="93">
        <v>5.8514931399999996</v>
      </c>
      <c r="D5" s="93">
        <v>5.2286765099999997</v>
      </c>
      <c r="E5" s="69">
        <v>196</v>
      </c>
      <c r="F5" s="93">
        <v>7.4298711099999997</v>
      </c>
      <c r="G5" s="93">
        <v>6.39308576</v>
      </c>
      <c r="H5" s="69">
        <v>148</v>
      </c>
      <c r="I5" s="93">
        <v>6.0955518899999994</v>
      </c>
      <c r="J5" s="93">
        <v>5.1959187499999997</v>
      </c>
    </row>
    <row r="6" spans="1:16" s="62" customFormat="1" ht="18.899999999999999" customHeight="1" x14ac:dyDescent="0.3">
      <c r="A6" s="79" t="s">
        <v>293</v>
      </c>
      <c r="B6" s="69">
        <v>258</v>
      </c>
      <c r="C6" s="93">
        <v>6.3297350300000002</v>
      </c>
      <c r="D6" s="93">
        <v>5.8974050199999999</v>
      </c>
      <c r="E6" s="69">
        <v>329</v>
      </c>
      <c r="F6" s="93">
        <v>7.41993685</v>
      </c>
      <c r="G6" s="93">
        <v>6.8533021900000008</v>
      </c>
      <c r="H6" s="69">
        <v>262</v>
      </c>
      <c r="I6" s="93">
        <v>6.70419652</v>
      </c>
      <c r="J6" s="93">
        <v>6.1648259599999999</v>
      </c>
    </row>
    <row r="7" spans="1:16" s="62" customFormat="1" ht="18.899999999999999" customHeight="1" x14ac:dyDescent="0.3">
      <c r="A7" s="79" t="s">
        <v>294</v>
      </c>
      <c r="B7" s="69">
        <v>334</v>
      </c>
      <c r="C7" s="93">
        <v>6.7203219300000008</v>
      </c>
      <c r="D7" s="93">
        <v>6.3509040899999993</v>
      </c>
      <c r="E7" s="69">
        <v>430</v>
      </c>
      <c r="F7" s="93">
        <v>7.8324225900000002</v>
      </c>
      <c r="G7" s="93">
        <v>7.0276121799999993</v>
      </c>
      <c r="H7" s="69">
        <v>264</v>
      </c>
      <c r="I7" s="93">
        <v>5.9352517999999996</v>
      </c>
      <c r="J7" s="93">
        <v>5.34668192</v>
      </c>
    </row>
    <row r="8" spans="1:16" s="62" customFormat="1" ht="18.899999999999999" customHeight="1" x14ac:dyDescent="0.3">
      <c r="A8" s="79" t="s">
        <v>295</v>
      </c>
      <c r="B8" s="69">
        <v>167</v>
      </c>
      <c r="C8" s="93">
        <v>6.2900188300000011</v>
      </c>
      <c r="D8" s="93">
        <v>6.1169066699999997</v>
      </c>
      <c r="E8" s="69">
        <v>209</v>
      </c>
      <c r="F8" s="93">
        <v>7.25946509</v>
      </c>
      <c r="G8" s="93">
        <v>6.9327404800000005</v>
      </c>
      <c r="H8" s="69">
        <v>147</v>
      </c>
      <c r="I8" s="93">
        <v>5.78968098</v>
      </c>
      <c r="J8" s="93">
        <v>5.3904018799999998</v>
      </c>
    </row>
    <row r="9" spans="1:16" s="62" customFormat="1" ht="18.899999999999999" customHeight="1" x14ac:dyDescent="0.3">
      <c r="A9" s="79" t="s">
        <v>296</v>
      </c>
      <c r="B9" s="69">
        <v>336</v>
      </c>
      <c r="C9" s="93">
        <v>6.4269319100000004</v>
      </c>
      <c r="D9" s="93">
        <v>6.0098424699999997</v>
      </c>
      <c r="E9" s="69">
        <v>426</v>
      </c>
      <c r="F9" s="93">
        <v>7.3448275899999995</v>
      </c>
      <c r="G9" s="93">
        <v>6.9613357499999999</v>
      </c>
      <c r="H9" s="69">
        <v>335</v>
      </c>
      <c r="I9" s="93">
        <v>6.6733067699999999</v>
      </c>
      <c r="J9" s="93">
        <v>6.3857957599999997</v>
      </c>
    </row>
    <row r="10" spans="1:16" s="62" customFormat="1" ht="18.899999999999999" customHeight="1" x14ac:dyDescent="0.3">
      <c r="A10" s="79" t="s">
        <v>297</v>
      </c>
      <c r="B10" s="69">
        <v>314</v>
      </c>
      <c r="C10" s="93">
        <v>7.0246085000000003</v>
      </c>
      <c r="D10" s="93">
        <v>6.4120092899999994</v>
      </c>
      <c r="E10" s="69">
        <v>333</v>
      </c>
      <c r="F10" s="93">
        <v>7.29623138</v>
      </c>
      <c r="G10" s="93">
        <v>6.6078236600000011</v>
      </c>
      <c r="H10" s="69">
        <v>240</v>
      </c>
      <c r="I10" s="93">
        <v>6.3863757300000001</v>
      </c>
      <c r="J10" s="93">
        <v>5.6767438800000001</v>
      </c>
    </row>
    <row r="11" spans="1:16" s="62" customFormat="1" ht="18.899999999999999" customHeight="1" x14ac:dyDescent="0.3">
      <c r="A11" s="79" t="s">
        <v>298</v>
      </c>
      <c r="B11" s="69">
        <v>562</v>
      </c>
      <c r="C11" s="93">
        <v>6.8880990300000002</v>
      </c>
      <c r="D11" s="93">
        <v>6.3255299700000007</v>
      </c>
      <c r="E11" s="69">
        <v>752</v>
      </c>
      <c r="F11" s="93">
        <v>8.599199539999999</v>
      </c>
      <c r="G11" s="93">
        <v>8.0445235400000001</v>
      </c>
      <c r="H11" s="69">
        <v>553</v>
      </c>
      <c r="I11" s="93">
        <v>7.81183783</v>
      </c>
      <c r="J11" s="93">
        <v>7.1591859300000005</v>
      </c>
    </row>
    <row r="12" spans="1:16" s="62" customFormat="1" ht="18.899999999999999" customHeight="1" x14ac:dyDescent="0.3">
      <c r="A12" s="79" t="s">
        <v>299</v>
      </c>
      <c r="B12" s="69">
        <v>163</v>
      </c>
      <c r="C12" s="93">
        <v>6.6666666700000006</v>
      </c>
      <c r="D12" s="93">
        <v>6.6549528100000002</v>
      </c>
      <c r="E12" s="69">
        <v>142</v>
      </c>
      <c r="F12" s="93">
        <v>5.6237623799999996</v>
      </c>
      <c r="G12" s="93">
        <v>5.5907476100000002</v>
      </c>
      <c r="H12" s="69">
        <v>181</v>
      </c>
      <c r="I12" s="93">
        <v>8.21980018</v>
      </c>
      <c r="J12" s="93">
        <v>8.094295429999999</v>
      </c>
    </row>
    <row r="13" spans="1:16" s="62" customFormat="1" ht="18.899999999999999" customHeight="1" x14ac:dyDescent="0.3">
      <c r="A13" s="79" t="s">
        <v>300</v>
      </c>
      <c r="B13" s="69">
        <v>328</v>
      </c>
      <c r="C13" s="93">
        <v>6.65854649</v>
      </c>
      <c r="D13" s="93">
        <v>5.9639270699999996</v>
      </c>
      <c r="E13" s="69">
        <v>348</v>
      </c>
      <c r="F13" s="93">
        <v>6.9061321699999993</v>
      </c>
      <c r="G13" s="93">
        <v>6.2323011900000003</v>
      </c>
      <c r="H13" s="69">
        <v>293</v>
      </c>
      <c r="I13" s="93">
        <v>6.9234404500000002</v>
      </c>
      <c r="J13" s="93">
        <v>6.1542215499999999</v>
      </c>
    </row>
    <row r="14" spans="1:16" s="62" customFormat="1" ht="18.899999999999999" customHeight="1" x14ac:dyDescent="0.3">
      <c r="A14" s="79" t="s">
        <v>301</v>
      </c>
      <c r="B14" s="69">
        <v>512</v>
      </c>
      <c r="C14" s="93">
        <v>7.3573789299999994</v>
      </c>
      <c r="D14" s="93">
        <v>7.28677698</v>
      </c>
      <c r="E14" s="69">
        <v>670</v>
      </c>
      <c r="F14" s="93">
        <v>9.0859777600000005</v>
      </c>
      <c r="G14" s="93">
        <v>9.018164650000001</v>
      </c>
      <c r="H14" s="69">
        <v>589</v>
      </c>
      <c r="I14" s="93">
        <v>10.03236246</v>
      </c>
      <c r="J14" s="93">
        <v>9.687047960000001</v>
      </c>
    </row>
    <row r="15" spans="1:16" s="62" customFormat="1" ht="18.899999999999999" customHeight="1" x14ac:dyDescent="0.3">
      <c r="A15" s="79" t="s">
        <v>302</v>
      </c>
      <c r="B15" s="69">
        <v>374</v>
      </c>
      <c r="C15" s="93">
        <v>7.8341013799999999</v>
      </c>
      <c r="D15" s="93">
        <v>7.9542016199999992</v>
      </c>
      <c r="E15" s="69">
        <v>469</v>
      </c>
      <c r="F15" s="93">
        <v>9.3762495000000001</v>
      </c>
      <c r="G15" s="93">
        <v>9.3473188700000005</v>
      </c>
      <c r="H15" s="69">
        <v>431</v>
      </c>
      <c r="I15" s="93">
        <v>10.249702730000001</v>
      </c>
      <c r="J15" s="93">
        <v>9.8669514300000003</v>
      </c>
    </row>
    <row r="16" spans="1:16" s="62" customFormat="1" ht="18.899999999999999" customHeight="1" x14ac:dyDescent="0.3">
      <c r="A16" s="79" t="s">
        <v>303</v>
      </c>
      <c r="B16" s="69">
        <v>3797</v>
      </c>
      <c r="C16" s="93">
        <v>6.7733419000000001</v>
      </c>
      <c r="D16" s="93">
        <v>6.3002088000000001</v>
      </c>
      <c r="E16" s="69">
        <v>4688</v>
      </c>
      <c r="F16" s="93">
        <v>7.7722698399999999</v>
      </c>
      <c r="G16" s="93">
        <v>7.0235485200000003</v>
      </c>
      <c r="H16" s="69">
        <v>3812</v>
      </c>
      <c r="I16" s="93">
        <v>7.4698228599999998</v>
      </c>
      <c r="J16" s="93">
        <v>6.6405121499999993</v>
      </c>
    </row>
    <row r="17" spans="1:10" s="62" customFormat="1" ht="18.899999999999999" customHeight="1" x14ac:dyDescent="0.3">
      <c r="A17" s="79" t="s">
        <v>304</v>
      </c>
      <c r="B17" s="69">
        <v>17</v>
      </c>
      <c r="C17" s="93">
        <v>12.5</v>
      </c>
      <c r="D17" s="93">
        <v>10.734006000000001</v>
      </c>
      <c r="E17" s="69">
        <v>6</v>
      </c>
      <c r="F17" s="93">
        <v>6.3157894699999995</v>
      </c>
      <c r="G17" s="93">
        <v>5.7542986699999998</v>
      </c>
      <c r="H17" s="69">
        <v>24</v>
      </c>
      <c r="I17" s="93">
        <v>19.2</v>
      </c>
      <c r="J17" s="93">
        <v>17.142416239999999</v>
      </c>
    </row>
    <row r="18" spans="1:10" s="62" customFormat="1" ht="18.899999999999999" customHeight="1" x14ac:dyDescent="0.3">
      <c r="A18" s="80" t="s">
        <v>169</v>
      </c>
      <c r="B18" s="81">
        <v>3811</v>
      </c>
      <c r="C18" s="96">
        <v>6.7871771999999995</v>
      </c>
      <c r="D18" s="96">
        <v>6.7173621599999995</v>
      </c>
      <c r="E18" s="81">
        <v>4682</v>
      </c>
      <c r="F18" s="96">
        <v>7.7633520699999998</v>
      </c>
      <c r="G18" s="96">
        <v>7.7099999399999994</v>
      </c>
      <c r="H18" s="81">
        <v>3819</v>
      </c>
      <c r="I18" s="96">
        <v>7.4845663899999995</v>
      </c>
      <c r="J18" s="96">
        <v>7.38032047</v>
      </c>
    </row>
    <row r="19" spans="1:10" s="62" customFormat="1" ht="18.899999999999999" customHeight="1" x14ac:dyDescent="0.3">
      <c r="A19" s="82" t="s">
        <v>29</v>
      </c>
      <c r="B19" s="83">
        <v>9199</v>
      </c>
      <c r="C19" s="97">
        <v>7.8541362500000007</v>
      </c>
      <c r="D19" s="97">
        <v>7.8285872899999998</v>
      </c>
      <c r="E19" s="83">
        <v>9743</v>
      </c>
      <c r="F19" s="97">
        <v>8.1761956299999987</v>
      </c>
      <c r="G19" s="97">
        <v>8.0671750800000002</v>
      </c>
      <c r="H19" s="83">
        <v>7830</v>
      </c>
      <c r="I19" s="97">
        <v>7.7720207299999995</v>
      </c>
      <c r="J19" s="97">
        <v>7.7720207299999995</v>
      </c>
    </row>
    <row r="20" spans="1:10" ht="18.899999999999999" customHeight="1" x14ac:dyDescent="0.25">
      <c r="A20" s="72" t="s">
        <v>424</v>
      </c>
    </row>
    <row r="22" spans="1:10" ht="15.6" x14ac:dyDescent="0.3">
      <c r="A22" s="117" t="s">
        <v>472</v>
      </c>
      <c r="B22" s="75"/>
      <c r="C22" s="75"/>
      <c r="D22" s="75"/>
      <c r="E22" s="75"/>
      <c r="F22" s="75"/>
      <c r="G22" s="75"/>
      <c r="H22" s="75"/>
      <c r="I22" s="75"/>
      <c r="J22"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461</v>
      </c>
      <c r="B1" s="61"/>
      <c r="C1" s="61"/>
      <c r="D1" s="61"/>
      <c r="E1" s="61"/>
      <c r="F1" s="61"/>
      <c r="G1" s="61"/>
      <c r="H1" s="61"/>
      <c r="I1" s="61"/>
      <c r="J1" s="61"/>
      <c r="K1" s="61"/>
      <c r="L1" s="61"/>
    </row>
    <row r="2" spans="1:16" s="62" customFormat="1" ht="18.899999999999999" customHeight="1" x14ac:dyDescent="0.3">
      <c r="A2" s="1" t="s">
        <v>455</v>
      </c>
      <c r="B2" s="63"/>
      <c r="C2" s="63"/>
      <c r="D2" s="63"/>
      <c r="E2" s="63"/>
      <c r="F2" s="63"/>
      <c r="G2" s="63"/>
      <c r="H2" s="63"/>
      <c r="I2" s="63"/>
      <c r="J2" s="63"/>
      <c r="K2" s="61"/>
      <c r="L2" s="61"/>
    </row>
    <row r="3" spans="1:16" s="66" customFormat="1" ht="54" customHeight="1" x14ac:dyDescent="0.3">
      <c r="A3" s="99" t="s">
        <v>459</v>
      </c>
      <c r="B3" s="64" t="s">
        <v>462</v>
      </c>
      <c r="C3" s="64" t="s">
        <v>465</v>
      </c>
      <c r="D3" s="64" t="s">
        <v>466</v>
      </c>
      <c r="E3" s="64" t="s">
        <v>463</v>
      </c>
      <c r="F3" s="64" t="s">
        <v>467</v>
      </c>
      <c r="G3" s="64" t="s">
        <v>468</v>
      </c>
      <c r="H3" s="64" t="s">
        <v>464</v>
      </c>
      <c r="I3" s="64" t="s">
        <v>469</v>
      </c>
      <c r="J3" s="65" t="s">
        <v>470</v>
      </c>
      <c r="O3" s="67"/>
      <c r="P3" s="67"/>
    </row>
    <row r="4" spans="1:16" s="62" customFormat="1" ht="18.899999999999999" customHeight="1" x14ac:dyDescent="0.3">
      <c r="A4" s="79" t="s">
        <v>305</v>
      </c>
      <c r="B4" s="69">
        <v>163</v>
      </c>
      <c r="C4" s="93">
        <v>5.94456601</v>
      </c>
      <c r="D4" s="93">
        <v>6.0179344000000006</v>
      </c>
      <c r="E4" s="69">
        <v>208</v>
      </c>
      <c r="F4" s="93">
        <v>6.0783167699999998</v>
      </c>
      <c r="G4" s="93">
        <v>6.4676618599999998</v>
      </c>
      <c r="H4" s="69">
        <v>221</v>
      </c>
      <c r="I4" s="93">
        <v>6.8230935500000003</v>
      </c>
      <c r="J4" s="93">
        <v>7.1441179100000003</v>
      </c>
    </row>
    <row r="5" spans="1:16" s="62" customFormat="1" ht="18.899999999999999" customHeight="1" x14ac:dyDescent="0.3">
      <c r="A5" s="79" t="s">
        <v>306</v>
      </c>
      <c r="B5" s="69">
        <v>138</v>
      </c>
      <c r="C5" s="93">
        <v>6.4727955000000001</v>
      </c>
      <c r="D5" s="93">
        <v>5.7064021899999995</v>
      </c>
      <c r="E5" s="69">
        <v>164</v>
      </c>
      <c r="F5" s="93">
        <v>7.1242397900000007</v>
      </c>
      <c r="G5" s="93">
        <v>6.0052477299999998</v>
      </c>
      <c r="H5" s="69">
        <v>131</v>
      </c>
      <c r="I5" s="93">
        <v>6.6463724000000006</v>
      </c>
      <c r="J5" s="93">
        <v>5.7722140499999997</v>
      </c>
    </row>
    <row r="6" spans="1:16" s="62" customFormat="1" ht="18.899999999999999" customHeight="1" x14ac:dyDescent="0.3">
      <c r="A6" s="79" t="s">
        <v>292</v>
      </c>
      <c r="B6" s="69">
        <v>145</v>
      </c>
      <c r="C6" s="93">
        <v>5.8514931399999996</v>
      </c>
      <c r="D6" s="93">
        <v>5.4140041800000001</v>
      </c>
      <c r="E6" s="69">
        <v>196</v>
      </c>
      <c r="F6" s="93">
        <v>7.4298711099999997</v>
      </c>
      <c r="G6" s="93">
        <v>6.4436158699999995</v>
      </c>
      <c r="H6" s="69">
        <v>148</v>
      </c>
      <c r="I6" s="93">
        <v>6.0955518899999994</v>
      </c>
      <c r="J6" s="93">
        <v>5.2437080300000005</v>
      </c>
    </row>
    <row r="7" spans="1:16" s="62" customFormat="1" ht="18.899999999999999" customHeight="1" x14ac:dyDescent="0.3">
      <c r="A7" s="79" t="s">
        <v>307</v>
      </c>
      <c r="B7" s="69">
        <v>158</v>
      </c>
      <c r="C7" s="93">
        <v>5.6630824400000002</v>
      </c>
      <c r="D7" s="93">
        <v>5.6491924200000003</v>
      </c>
      <c r="E7" s="69">
        <v>205</v>
      </c>
      <c r="F7" s="93">
        <v>6.8061089000000008</v>
      </c>
      <c r="G7" s="93">
        <v>6.7027607299999996</v>
      </c>
      <c r="H7" s="69">
        <v>162</v>
      </c>
      <c r="I7" s="93">
        <v>6.0290286599999998</v>
      </c>
      <c r="J7" s="93">
        <v>5.7536453999999999</v>
      </c>
    </row>
    <row r="8" spans="1:16" s="62" customFormat="1" ht="18.899999999999999" customHeight="1" x14ac:dyDescent="0.3">
      <c r="A8" s="79" t="s">
        <v>308</v>
      </c>
      <c r="B8" s="69">
        <v>100</v>
      </c>
      <c r="C8" s="93">
        <v>7.7760497700000002</v>
      </c>
      <c r="D8" s="93">
        <v>6.9185312200000002</v>
      </c>
      <c r="E8" s="69">
        <v>124</v>
      </c>
      <c r="F8" s="93">
        <v>8.7201125199999989</v>
      </c>
      <c r="G8" s="93">
        <v>7.5506751699999999</v>
      </c>
      <c r="H8" s="69">
        <v>100</v>
      </c>
      <c r="I8" s="93">
        <v>8.1900081900000004</v>
      </c>
      <c r="J8" s="93">
        <v>7.42966529</v>
      </c>
    </row>
    <row r="9" spans="1:16" s="62" customFormat="1" ht="18.899999999999999" customHeight="1" x14ac:dyDescent="0.3">
      <c r="A9" s="79" t="s">
        <v>309</v>
      </c>
      <c r="B9" s="69">
        <v>167</v>
      </c>
      <c r="C9" s="93">
        <v>6.38623327</v>
      </c>
      <c r="D9" s="93">
        <v>6.1118438599999996</v>
      </c>
      <c r="E9" s="69">
        <v>241</v>
      </c>
      <c r="F9" s="93">
        <v>7.8246753200000008</v>
      </c>
      <c r="G9" s="93">
        <v>7.1422844299999992</v>
      </c>
      <c r="H9" s="69">
        <v>147</v>
      </c>
      <c r="I9" s="93">
        <v>5.78968098</v>
      </c>
      <c r="J9" s="93">
        <v>5.1167277699999998</v>
      </c>
    </row>
    <row r="10" spans="1:16" s="62" customFormat="1" ht="18.899999999999999" customHeight="1" x14ac:dyDescent="0.3">
      <c r="A10" s="79" t="s">
        <v>310</v>
      </c>
      <c r="B10" s="69">
        <v>167</v>
      </c>
      <c r="C10" s="93">
        <v>7.0912951200000007</v>
      </c>
      <c r="D10" s="93">
        <v>6.8649097699999997</v>
      </c>
      <c r="E10" s="69">
        <v>189</v>
      </c>
      <c r="F10" s="93">
        <v>7.8423236499999991</v>
      </c>
      <c r="G10" s="93">
        <v>7.18362342</v>
      </c>
      <c r="H10" s="69">
        <v>117</v>
      </c>
      <c r="I10" s="93">
        <v>6.12886328</v>
      </c>
      <c r="J10" s="93">
        <v>5.7801387799999997</v>
      </c>
    </row>
    <row r="11" spans="1:16" s="62" customFormat="1" ht="18.899999999999999" customHeight="1" x14ac:dyDescent="0.3">
      <c r="A11" s="79" t="s">
        <v>295</v>
      </c>
      <c r="B11" s="69">
        <v>167</v>
      </c>
      <c r="C11" s="93">
        <v>6.2900188300000011</v>
      </c>
      <c r="D11" s="93">
        <v>6.1646206600000006</v>
      </c>
      <c r="E11" s="69">
        <v>209</v>
      </c>
      <c r="F11" s="93">
        <v>7.25946509</v>
      </c>
      <c r="G11" s="93">
        <v>6.95903033</v>
      </c>
      <c r="H11" s="69">
        <v>147</v>
      </c>
      <c r="I11" s="93">
        <v>5.78968098</v>
      </c>
      <c r="J11" s="93">
        <v>5.4519990900000002</v>
      </c>
    </row>
    <row r="12" spans="1:16" s="62" customFormat="1" ht="18.899999999999999" customHeight="1" x14ac:dyDescent="0.3">
      <c r="A12" s="79" t="s">
        <v>311</v>
      </c>
      <c r="B12" s="69">
        <v>115</v>
      </c>
      <c r="C12" s="93">
        <v>6.25</v>
      </c>
      <c r="D12" s="93">
        <v>6.2045305000000006</v>
      </c>
      <c r="E12" s="69">
        <v>150</v>
      </c>
      <c r="F12" s="93">
        <v>7.331378299999999</v>
      </c>
      <c r="G12" s="93">
        <v>7.1769694199999998</v>
      </c>
      <c r="H12" s="69">
        <v>98</v>
      </c>
      <c r="I12" s="93">
        <v>6.0983198500000002</v>
      </c>
      <c r="J12" s="93">
        <v>5.9239742700000004</v>
      </c>
    </row>
    <row r="13" spans="1:16" s="62" customFormat="1" ht="18.899999999999999" customHeight="1" x14ac:dyDescent="0.3">
      <c r="A13" s="79" t="s">
        <v>312</v>
      </c>
      <c r="B13" s="69">
        <v>17</v>
      </c>
      <c r="C13" s="93">
        <v>4.60704607</v>
      </c>
      <c r="D13" s="93">
        <v>4.0392166600000001</v>
      </c>
      <c r="E13" s="69">
        <v>18</v>
      </c>
      <c r="F13" s="93">
        <v>5.4545454500000004</v>
      </c>
      <c r="G13" s="93">
        <v>4.81074351</v>
      </c>
      <c r="H13" s="69">
        <v>16</v>
      </c>
      <c r="I13" s="93">
        <v>4.8338368599999999</v>
      </c>
      <c r="J13" s="93">
        <v>4.5597854799999995</v>
      </c>
    </row>
    <row r="14" spans="1:16" s="62" customFormat="1" ht="18.899999999999999" customHeight="1" x14ac:dyDescent="0.3">
      <c r="A14" s="79" t="s">
        <v>313</v>
      </c>
      <c r="B14" s="69">
        <v>204</v>
      </c>
      <c r="C14" s="93">
        <v>6.7572043700000002</v>
      </c>
      <c r="D14" s="93">
        <v>6.4389237599999998</v>
      </c>
      <c r="E14" s="69">
        <v>258</v>
      </c>
      <c r="F14" s="93">
        <v>7.5350467300000004</v>
      </c>
      <c r="G14" s="93">
        <v>6.9697108100000005</v>
      </c>
      <c r="H14" s="69">
        <v>221</v>
      </c>
      <c r="I14" s="93">
        <v>7.1706684000000003</v>
      </c>
      <c r="J14" s="93">
        <v>6.8051771100000007</v>
      </c>
    </row>
    <row r="15" spans="1:16" s="62" customFormat="1" ht="18.899999999999999" customHeight="1" x14ac:dyDescent="0.3">
      <c r="A15" s="79" t="s">
        <v>314</v>
      </c>
      <c r="B15" s="69">
        <v>179</v>
      </c>
      <c r="C15" s="93">
        <v>6.54000731</v>
      </c>
      <c r="D15" s="93">
        <v>6.0701457699999999</v>
      </c>
      <c r="E15" s="69">
        <v>198</v>
      </c>
      <c r="F15" s="93">
        <v>6.9327731099999994</v>
      </c>
      <c r="G15" s="93">
        <v>6.4204275699999993</v>
      </c>
      <c r="H15" s="69">
        <v>144</v>
      </c>
      <c r="I15" s="93">
        <v>6.0862214699999999</v>
      </c>
      <c r="J15" s="93">
        <v>5.6855863099999997</v>
      </c>
    </row>
    <row r="16" spans="1:16" s="62" customFormat="1" ht="18.899999999999999" customHeight="1" x14ac:dyDescent="0.3">
      <c r="A16" s="79" t="s">
        <v>315</v>
      </c>
      <c r="B16" s="69">
        <v>135</v>
      </c>
      <c r="C16" s="93">
        <v>7.7899596099999995</v>
      </c>
      <c r="D16" s="93">
        <v>7.2104413500000009</v>
      </c>
      <c r="E16" s="69">
        <v>135</v>
      </c>
      <c r="F16" s="93">
        <v>7.9039812599999992</v>
      </c>
      <c r="G16" s="93">
        <v>7.2552291199999992</v>
      </c>
      <c r="H16" s="69">
        <v>96</v>
      </c>
      <c r="I16" s="93">
        <v>6.8965517200000006</v>
      </c>
      <c r="J16" s="93">
        <v>6.4149911800000003</v>
      </c>
    </row>
    <row r="17" spans="1:12" s="62" customFormat="1" ht="18.899999999999999" customHeight="1" x14ac:dyDescent="0.3">
      <c r="A17" s="79" t="s">
        <v>316</v>
      </c>
      <c r="B17" s="69">
        <v>19</v>
      </c>
      <c r="C17" s="93">
        <v>3.7773359800000001</v>
      </c>
      <c r="D17" s="93">
        <v>3.4515262</v>
      </c>
      <c r="E17" s="69">
        <v>40</v>
      </c>
      <c r="F17" s="93">
        <v>7.3394495399999995</v>
      </c>
      <c r="G17" s="93">
        <v>6.4613251100000006</v>
      </c>
      <c r="H17" s="69">
        <v>30</v>
      </c>
      <c r="I17" s="93">
        <v>6.1601642700000001</v>
      </c>
      <c r="J17" s="93">
        <v>5.5010399400000001</v>
      </c>
    </row>
    <row r="18" spans="1:12" s="62" customFormat="1" ht="18.899999999999999" customHeight="1" x14ac:dyDescent="0.3">
      <c r="A18" s="79" t="s">
        <v>317</v>
      </c>
      <c r="B18" s="69">
        <v>160</v>
      </c>
      <c r="C18" s="93">
        <v>6.7940551999999999</v>
      </c>
      <c r="D18" s="93">
        <v>6.7509164899999998</v>
      </c>
      <c r="E18" s="69">
        <v>196</v>
      </c>
      <c r="F18" s="93">
        <v>7.6234927999999993</v>
      </c>
      <c r="G18" s="93">
        <v>7.4245932999999997</v>
      </c>
      <c r="H18" s="69">
        <v>168</v>
      </c>
      <c r="I18" s="93">
        <v>7.8578110399999996</v>
      </c>
      <c r="J18" s="93">
        <v>7.5021565900000002</v>
      </c>
    </row>
    <row r="19" spans="1:12" s="62" customFormat="1" ht="18.899999999999999" customHeight="1" x14ac:dyDescent="0.3">
      <c r="A19" s="79" t="s">
        <v>318</v>
      </c>
      <c r="B19" s="69">
        <v>285</v>
      </c>
      <c r="C19" s="93">
        <v>7.6881575399999997</v>
      </c>
      <c r="D19" s="93">
        <v>6.6236312399999999</v>
      </c>
      <c r="E19" s="69">
        <v>360</v>
      </c>
      <c r="F19" s="93">
        <v>9.1277890500000005</v>
      </c>
      <c r="G19" s="93">
        <v>7.9537428300000004</v>
      </c>
      <c r="H19" s="69">
        <v>245</v>
      </c>
      <c r="I19" s="93">
        <v>8.040695770000001</v>
      </c>
      <c r="J19" s="93">
        <v>7.2922031</v>
      </c>
    </row>
    <row r="20" spans="1:12" s="62" customFormat="1" ht="18.899999999999999" customHeight="1" x14ac:dyDescent="0.3">
      <c r="A20" s="79" t="s">
        <v>319</v>
      </c>
      <c r="B20" s="69">
        <v>98</v>
      </c>
      <c r="C20" s="93">
        <v>6.1480552099999999</v>
      </c>
      <c r="D20" s="93">
        <v>6.1904544000000001</v>
      </c>
      <c r="E20" s="69">
        <v>156</v>
      </c>
      <c r="F20" s="93">
        <v>9.2581602400000005</v>
      </c>
      <c r="G20" s="93">
        <v>9.2312092900000007</v>
      </c>
      <c r="H20" s="69">
        <v>110</v>
      </c>
      <c r="I20" s="93">
        <v>7.8180525900000006</v>
      </c>
      <c r="J20" s="93">
        <v>8.0599407599999999</v>
      </c>
    </row>
    <row r="21" spans="1:12" s="62" customFormat="1" ht="18.899999999999999" customHeight="1" x14ac:dyDescent="0.3">
      <c r="A21" s="79" t="s">
        <v>320</v>
      </c>
      <c r="B21" s="69">
        <v>56</v>
      </c>
      <c r="C21" s="93">
        <v>5.1948051900000003</v>
      </c>
      <c r="D21" s="93">
        <v>5.5736498000000001</v>
      </c>
      <c r="E21" s="69">
        <v>50</v>
      </c>
      <c r="F21" s="93">
        <v>4.5330915699999998</v>
      </c>
      <c r="G21" s="93">
        <v>4.6730060199999999</v>
      </c>
      <c r="H21" s="69">
        <v>50</v>
      </c>
      <c r="I21" s="93">
        <v>5.0454086799999995</v>
      </c>
      <c r="J21" s="93">
        <v>5.1579356799999996</v>
      </c>
    </row>
    <row r="22" spans="1:12" s="62" customFormat="1" ht="18.899999999999999" customHeight="1" x14ac:dyDescent="0.3">
      <c r="A22" s="79" t="s">
        <v>321</v>
      </c>
      <c r="B22" s="69">
        <v>107</v>
      </c>
      <c r="C22" s="93">
        <v>7.8273591800000002</v>
      </c>
      <c r="D22" s="93">
        <v>7.8274723700000006</v>
      </c>
      <c r="E22" s="69">
        <v>92</v>
      </c>
      <c r="F22" s="93">
        <v>6.4697609000000007</v>
      </c>
      <c r="G22" s="93">
        <v>6.5709021600000002</v>
      </c>
      <c r="H22" s="69">
        <v>131</v>
      </c>
      <c r="I22" s="93">
        <v>10.81750619</v>
      </c>
      <c r="J22" s="93">
        <v>10.771566630000001</v>
      </c>
    </row>
    <row r="23" spans="1:12" s="62" customFormat="1" ht="18.899999999999999" customHeight="1" x14ac:dyDescent="0.3">
      <c r="A23" s="79" t="s">
        <v>322</v>
      </c>
      <c r="B23" s="69">
        <v>178</v>
      </c>
      <c r="C23" s="93">
        <v>6.7938931300000007</v>
      </c>
      <c r="D23" s="93">
        <v>6.0199390800000003</v>
      </c>
      <c r="E23" s="69">
        <v>189</v>
      </c>
      <c r="F23" s="93">
        <v>6.8752273599999993</v>
      </c>
      <c r="G23" s="93">
        <v>6.0925707000000004</v>
      </c>
      <c r="H23" s="69">
        <v>155</v>
      </c>
      <c r="I23" s="93">
        <v>6.9819819800000005</v>
      </c>
      <c r="J23" s="93">
        <v>6.2728244000000002</v>
      </c>
    </row>
    <row r="24" spans="1:12" s="62" customFormat="1" ht="18.899999999999999" customHeight="1" x14ac:dyDescent="0.3">
      <c r="A24" s="79" t="s">
        <v>323</v>
      </c>
      <c r="B24" s="69">
        <v>150</v>
      </c>
      <c r="C24" s="93">
        <v>6.5047701599999996</v>
      </c>
      <c r="D24" s="93">
        <v>5.91466447</v>
      </c>
      <c r="E24" s="69">
        <v>159</v>
      </c>
      <c r="F24" s="93">
        <v>6.9432314399999999</v>
      </c>
      <c r="G24" s="93">
        <v>6.333799850000001</v>
      </c>
      <c r="H24" s="69">
        <v>138</v>
      </c>
      <c r="I24" s="93">
        <v>6.8588469200000004</v>
      </c>
      <c r="J24" s="93">
        <v>6.3279315</v>
      </c>
    </row>
    <row r="25" spans="1:12" s="62" customFormat="1" ht="18.899999999999999" customHeight="1" x14ac:dyDescent="0.3">
      <c r="A25" s="79" t="s">
        <v>304</v>
      </c>
      <c r="B25" s="69">
        <v>17</v>
      </c>
      <c r="C25" s="93">
        <v>12.5</v>
      </c>
      <c r="D25" s="93">
        <v>10.734006000000001</v>
      </c>
      <c r="E25" s="69">
        <v>6</v>
      </c>
      <c r="F25" s="93">
        <v>6.3157894699999995</v>
      </c>
      <c r="G25" s="93">
        <v>5.7542986699999998</v>
      </c>
      <c r="H25" s="69">
        <v>24</v>
      </c>
      <c r="I25" s="93">
        <v>19.2</v>
      </c>
      <c r="J25" s="93">
        <v>17.142416239999999</v>
      </c>
    </row>
    <row r="26" spans="1:12" s="62" customFormat="1" ht="18.899999999999999" customHeight="1" x14ac:dyDescent="0.3">
      <c r="A26" s="79" t="s">
        <v>324</v>
      </c>
      <c r="B26" s="69">
        <v>207</v>
      </c>
      <c r="C26" s="93">
        <v>6.6367425499999992</v>
      </c>
      <c r="D26" s="93">
        <v>6.904918190000001</v>
      </c>
      <c r="E26" s="69">
        <v>250</v>
      </c>
      <c r="F26" s="93">
        <v>7.8125</v>
      </c>
      <c r="G26" s="93">
        <v>8.1527256599999998</v>
      </c>
      <c r="H26" s="69">
        <v>200</v>
      </c>
      <c r="I26" s="93">
        <v>8.1766148799999989</v>
      </c>
      <c r="J26" s="93">
        <v>8.3282486200000001</v>
      </c>
    </row>
    <row r="27" spans="1:12" s="62" customFormat="1" ht="18.899999999999999" customHeight="1" x14ac:dyDescent="0.3">
      <c r="A27" s="79" t="s">
        <v>325</v>
      </c>
      <c r="B27" s="69">
        <v>305</v>
      </c>
      <c r="C27" s="93">
        <v>7.9427083300000003</v>
      </c>
      <c r="D27" s="93">
        <v>7.8657600300000006</v>
      </c>
      <c r="E27" s="69">
        <v>420</v>
      </c>
      <c r="F27" s="93">
        <v>10.062290369999999</v>
      </c>
      <c r="G27" s="93">
        <v>9.6943880499999988</v>
      </c>
      <c r="H27" s="69">
        <v>389</v>
      </c>
      <c r="I27" s="93">
        <v>11.357664230000001</v>
      </c>
      <c r="J27" s="93">
        <v>11.159464550000001</v>
      </c>
    </row>
    <row r="28" spans="1:12" s="62" customFormat="1" ht="18.899999999999999" customHeight="1" x14ac:dyDescent="0.3">
      <c r="A28" s="79" t="s">
        <v>326</v>
      </c>
      <c r="B28" s="69">
        <v>168</v>
      </c>
      <c r="C28" s="93">
        <v>6.4441887200000005</v>
      </c>
      <c r="D28" s="93">
        <v>6.65605811</v>
      </c>
      <c r="E28" s="69">
        <v>223</v>
      </c>
      <c r="F28" s="93">
        <v>8.4055785899999993</v>
      </c>
      <c r="G28" s="93">
        <v>8.4850786799999991</v>
      </c>
      <c r="H28" s="69">
        <v>180</v>
      </c>
      <c r="I28" s="93">
        <v>8.2987551899999996</v>
      </c>
      <c r="J28" s="93">
        <v>8.29293747</v>
      </c>
    </row>
    <row r="29" spans="1:12" s="62" customFormat="1" ht="18.899999999999999" customHeight="1" x14ac:dyDescent="0.3">
      <c r="A29" s="79" t="s">
        <v>327</v>
      </c>
      <c r="B29" s="69">
        <v>206</v>
      </c>
      <c r="C29" s="93">
        <v>9.5062298100000007</v>
      </c>
      <c r="D29" s="93">
        <v>9.6416315700000013</v>
      </c>
      <c r="E29" s="69">
        <v>246</v>
      </c>
      <c r="F29" s="93">
        <v>10.472541509999999</v>
      </c>
      <c r="G29" s="93">
        <v>10.421129580000001</v>
      </c>
      <c r="H29" s="69">
        <v>251</v>
      </c>
      <c r="I29" s="93">
        <v>12.3280943</v>
      </c>
      <c r="J29" s="93">
        <v>11.93488412</v>
      </c>
    </row>
    <row r="30" spans="1:12" ht="18.899999999999999" customHeight="1" x14ac:dyDescent="0.25">
      <c r="A30" s="80" t="s">
        <v>169</v>
      </c>
      <c r="B30" s="81">
        <v>3811</v>
      </c>
      <c r="C30" s="96">
        <v>6.7871771999999995</v>
      </c>
      <c r="D30" s="96">
        <v>6.7173621599999995</v>
      </c>
      <c r="E30" s="81">
        <v>4682</v>
      </c>
      <c r="F30" s="96">
        <v>7.7633520699999998</v>
      </c>
      <c r="G30" s="96">
        <v>7.7099999399999994</v>
      </c>
      <c r="H30" s="81">
        <v>3819</v>
      </c>
      <c r="I30" s="96">
        <v>7.4845663899999995</v>
      </c>
      <c r="J30" s="96">
        <v>7.38032047</v>
      </c>
    </row>
    <row r="31" spans="1:12" ht="18.899999999999999" customHeight="1" x14ac:dyDescent="0.25">
      <c r="A31" s="82" t="s">
        <v>29</v>
      </c>
      <c r="B31" s="83">
        <v>9199</v>
      </c>
      <c r="C31" s="97">
        <v>7.8541362500000007</v>
      </c>
      <c r="D31" s="97">
        <v>7.8285872899999998</v>
      </c>
      <c r="E31" s="83">
        <v>9743</v>
      </c>
      <c r="F31" s="97">
        <v>8.1761956299999987</v>
      </c>
      <c r="G31" s="97">
        <v>8.0671750800000002</v>
      </c>
      <c r="H31" s="83">
        <v>7830</v>
      </c>
      <c r="I31" s="97">
        <v>7.7720207299999995</v>
      </c>
      <c r="J31" s="97">
        <v>7.7720207299999995</v>
      </c>
      <c r="K31" s="84"/>
      <c r="L31" s="84"/>
    </row>
    <row r="32" spans="1:12" ht="18.899999999999999" customHeight="1" x14ac:dyDescent="0.25">
      <c r="A32" s="72" t="s">
        <v>424</v>
      </c>
    </row>
    <row r="33" spans="1:16" s="66" customFormat="1" ht="18.899999999999999" customHeight="1" x14ac:dyDescent="0.3">
      <c r="A33" s="62"/>
      <c r="B33" s="73"/>
      <c r="C33" s="74"/>
      <c r="D33" s="74"/>
      <c r="E33" s="74"/>
      <c r="F33" s="74"/>
      <c r="G33" s="74"/>
      <c r="H33" s="73"/>
      <c r="I33" s="74"/>
      <c r="J33" s="74"/>
      <c r="O33" s="60"/>
      <c r="P33" s="60"/>
    </row>
    <row r="34" spans="1:16" ht="15.6" x14ac:dyDescent="0.3">
      <c r="A34" s="117" t="s">
        <v>472</v>
      </c>
      <c r="B34" s="75"/>
      <c r="C34" s="75"/>
      <c r="D34" s="75"/>
      <c r="E34" s="75"/>
      <c r="F34" s="75"/>
      <c r="G34" s="75"/>
      <c r="H34" s="75"/>
      <c r="I34" s="75"/>
      <c r="J34" s="75"/>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451</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99" t="s">
        <v>460</v>
      </c>
      <c r="B3" s="64" t="s">
        <v>462</v>
      </c>
      <c r="C3" s="64" t="s">
        <v>465</v>
      </c>
      <c r="D3" s="64" t="s">
        <v>466</v>
      </c>
      <c r="E3" s="64" t="s">
        <v>463</v>
      </c>
      <c r="F3" s="64" t="s">
        <v>467</v>
      </c>
      <c r="G3" s="64" t="s">
        <v>468</v>
      </c>
      <c r="H3" s="64" t="s">
        <v>464</v>
      </c>
      <c r="I3" s="64" t="s">
        <v>469</v>
      </c>
      <c r="J3" s="65" t="s">
        <v>470</v>
      </c>
      <c r="O3" s="67"/>
      <c r="P3" s="67"/>
    </row>
    <row r="4" spans="1:16" s="62" customFormat="1" ht="18.899999999999999" customHeight="1" x14ac:dyDescent="0.3">
      <c r="A4" s="79" t="s">
        <v>328</v>
      </c>
      <c r="B4" s="69">
        <f>IF('Raw Data'!AZ14="s","s",'Raw Data'!BD14)</f>
        <v>18</v>
      </c>
      <c r="C4" s="93">
        <f>IF('Raw Data'!AZ14="s","s",'Raw Data'!I14)*100</f>
        <v>4.6875</v>
      </c>
      <c r="D4" s="93">
        <f>IF('Raw Data'!AZ14="s","s",'Raw Data'!E14)*100</f>
        <v>4.8928160300000005</v>
      </c>
      <c r="E4" s="69">
        <f>IF('Raw Data'!BA14="s","s",'Raw Data'!BE14)</f>
        <v>29</v>
      </c>
      <c r="F4" s="93">
        <f>IF('Raw Data'!BA14="s","s",'Raw Data'!U14)*100</f>
        <v>6.5022421499999998</v>
      </c>
      <c r="G4" s="93">
        <f>IF('Raw Data'!BA14="s","s",'Raw Data'!Q14)*100</f>
        <v>6.5965863400000009</v>
      </c>
      <c r="H4" s="69">
        <f>IF('Raw Data'!BB14="s","s",'Raw Data'!BF14)</f>
        <v>21</v>
      </c>
      <c r="I4" s="93">
        <f>IF('Raw Data'!BB14="s","s",'Raw Data'!AG14)*100</f>
        <v>5</v>
      </c>
      <c r="J4" s="93">
        <f>IF('Raw Data'!BB14="s","s",'Raw Data'!AC14)*100</f>
        <v>5.1479940800000001</v>
      </c>
    </row>
    <row r="5" spans="1:16" s="62" customFormat="1" ht="18.899999999999999" customHeight="1" x14ac:dyDescent="0.3">
      <c r="A5" s="79" t="s">
        <v>349</v>
      </c>
      <c r="B5" s="69">
        <f>IF('Raw Data'!AZ15="s","s",'Raw Data'!BD15)</f>
        <v>28</v>
      </c>
      <c r="C5" s="93">
        <f>IF('Raw Data'!AZ15="s","s",'Raw Data'!I15)*100</f>
        <v>5.5118110199999997</v>
      </c>
      <c r="D5" s="93">
        <f>IF('Raw Data'!AZ15="s","s",'Raw Data'!E15)*100</f>
        <v>5.4708103899999996</v>
      </c>
      <c r="E5" s="69">
        <f>IF('Raw Data'!BA15="s","s",'Raw Data'!BE15)</f>
        <v>32</v>
      </c>
      <c r="F5" s="93">
        <f>IF('Raw Data'!BA15="s","s",'Raw Data'!U15)*100</f>
        <v>5.5555555600000002</v>
      </c>
      <c r="G5" s="93">
        <f>IF('Raw Data'!BA15="s","s",'Raw Data'!Q15)*100</f>
        <v>5.5880530100000003</v>
      </c>
      <c r="H5" s="69">
        <f>IF('Raw Data'!BB15="s","s",'Raw Data'!BF15)</f>
        <v>18</v>
      </c>
      <c r="I5" s="93">
        <f>IF('Raw Data'!BB15="s","s",'Raw Data'!AG15)*100</f>
        <v>3.3582089599999998</v>
      </c>
      <c r="J5" s="93">
        <f>IF('Raw Data'!BB15="s","s",'Raw Data'!AC15)*100</f>
        <v>3.4987400600000003</v>
      </c>
    </row>
    <row r="6" spans="1:16" s="62" customFormat="1" ht="18.899999999999999" customHeight="1" x14ac:dyDescent="0.3">
      <c r="A6" s="79" t="s">
        <v>329</v>
      </c>
      <c r="B6" s="69">
        <f>IF('Raw Data'!AZ16="s","s",'Raw Data'!BD16)</f>
        <v>19</v>
      </c>
      <c r="C6" s="93">
        <f>IF('Raw Data'!AZ16="s","s",'Raw Data'!I16)*100</f>
        <v>3.4926470600000004</v>
      </c>
      <c r="D6" s="93">
        <f>IF('Raw Data'!AZ16="s","s",'Raw Data'!E16)*100</f>
        <v>3.8176055999999998</v>
      </c>
      <c r="E6" s="69">
        <f>IF('Raw Data'!BA16="s","s",'Raw Data'!BE16)</f>
        <v>26</v>
      </c>
      <c r="F6" s="93">
        <f>IF('Raw Data'!BA16="s","s",'Raw Data'!U16)*100</f>
        <v>4.30463576</v>
      </c>
      <c r="G6" s="93">
        <f>IF('Raw Data'!BA16="s","s",'Raw Data'!Q16)*100</f>
        <v>4.78705757</v>
      </c>
      <c r="H6" s="69">
        <f>IF('Raw Data'!BB16="s","s",'Raw Data'!BF16)</f>
        <v>35</v>
      </c>
      <c r="I6" s="93">
        <f>IF('Raw Data'!BB16="s","s",'Raw Data'!AG16)*100</f>
        <v>5.6179775300000001</v>
      </c>
      <c r="J6" s="93">
        <f>IF('Raw Data'!BB16="s","s",'Raw Data'!AC16)*100</f>
        <v>5.9653989999999997</v>
      </c>
    </row>
    <row r="7" spans="1:16" s="62" customFormat="1" ht="18.899999999999999" customHeight="1" x14ac:dyDescent="0.3">
      <c r="A7" s="79" t="s">
        <v>344</v>
      </c>
      <c r="B7" s="69">
        <f>IF('Raw Data'!AZ17="s","s",'Raw Data'!BD17)</f>
        <v>20</v>
      </c>
      <c r="C7" s="93">
        <f>IF('Raw Data'!AZ17="s","s",'Raw Data'!I17)*100</f>
        <v>9.7087378599999994</v>
      </c>
      <c r="D7" s="93">
        <f>IF('Raw Data'!AZ17="s","s",'Raw Data'!E17)*100</f>
        <v>9.8615416499999995</v>
      </c>
      <c r="E7" s="69">
        <f>IF('Raw Data'!BA17="s","s",'Raw Data'!BE17)</f>
        <v>14</v>
      </c>
      <c r="F7" s="93">
        <f>IF('Raw Data'!BA17="s","s",'Raw Data'!U17)*100</f>
        <v>6.8965517200000006</v>
      </c>
      <c r="G7" s="93">
        <f>IF('Raw Data'!BA17="s","s",'Raw Data'!Q17)*100</f>
        <v>6.9350401000000002</v>
      </c>
      <c r="H7" s="69">
        <f>IF('Raw Data'!BB17="s","s",'Raw Data'!BF17)</f>
        <v>9</v>
      </c>
      <c r="I7" s="93">
        <f>IF('Raw Data'!BB17="s","s",'Raw Data'!AG17)*100</f>
        <v>5.625</v>
      </c>
      <c r="J7" s="93">
        <f>IF('Raw Data'!BB17="s","s",'Raw Data'!AC17)*100</f>
        <v>5.3548617499999995</v>
      </c>
    </row>
    <row r="8" spans="1:16" s="62" customFormat="1" ht="18.899999999999999" customHeight="1" x14ac:dyDescent="0.3">
      <c r="A8" s="79" t="s">
        <v>330</v>
      </c>
      <c r="B8" s="69">
        <f>IF('Raw Data'!AZ18="s","s",'Raw Data'!BD18)</f>
        <v>57</v>
      </c>
      <c r="C8" s="93">
        <f>IF('Raw Data'!AZ18="s","s",'Raw Data'!I18)*100</f>
        <v>5.8521560600000004</v>
      </c>
      <c r="D8" s="93">
        <f>IF('Raw Data'!AZ18="s","s",'Raw Data'!E18)*100</f>
        <v>6.4573666200000002</v>
      </c>
      <c r="E8" s="69">
        <f>IF('Raw Data'!BA18="s","s",'Raw Data'!BE18)</f>
        <v>82</v>
      </c>
      <c r="F8" s="93">
        <f>IF('Raw Data'!BA18="s","s",'Raw Data'!U18)*100</f>
        <v>7.5576036900000005</v>
      </c>
      <c r="G8" s="93">
        <f>IF('Raw Data'!BA18="s","s",'Raw Data'!Q18)*100</f>
        <v>8.3705777499999989</v>
      </c>
      <c r="H8" s="69">
        <f>IF('Raw Data'!BB18="s","s",'Raw Data'!BF18)</f>
        <v>49</v>
      </c>
      <c r="I8" s="93">
        <f>IF('Raw Data'!BB18="s","s",'Raw Data'!AG18)*100</f>
        <v>5.2183173600000003</v>
      </c>
      <c r="J8" s="93">
        <f>IF('Raw Data'!BB18="s","s",'Raw Data'!AC18)*100</f>
        <v>5.7995674599999996</v>
      </c>
    </row>
    <row r="9" spans="1:16" s="62" customFormat="1" ht="18.899999999999999" customHeight="1" x14ac:dyDescent="0.3">
      <c r="A9" s="79" t="s">
        <v>345</v>
      </c>
      <c r="B9" s="69">
        <f>IF('Raw Data'!AZ19="s","s",'Raw Data'!BD19)</f>
        <v>48</v>
      </c>
      <c r="C9" s="93">
        <f>IF('Raw Data'!AZ19="s","s",'Raw Data'!I19)*100</f>
        <v>5.8895705500000002</v>
      </c>
      <c r="D9" s="93">
        <f>IF('Raw Data'!AZ19="s","s",'Raw Data'!E19)*100</f>
        <v>6.2713909000000001</v>
      </c>
      <c r="E9" s="69">
        <f>IF('Raw Data'!BA19="s","s",'Raw Data'!BE19)</f>
        <v>50</v>
      </c>
      <c r="F9" s="93">
        <f>IF('Raw Data'!BA19="s","s",'Raw Data'!U19)*100</f>
        <v>4.8780487800000003</v>
      </c>
      <c r="G9" s="93">
        <f>IF('Raw Data'!BA19="s","s",'Raw Data'!Q19)*100</f>
        <v>5.0410853499999995</v>
      </c>
      <c r="H9" s="69">
        <f>IF('Raw Data'!BB19="s","s",'Raw Data'!BF19)</f>
        <v>44</v>
      </c>
      <c r="I9" s="93">
        <f>IF('Raw Data'!BB19="s","s",'Raw Data'!AG19)*100</f>
        <v>5.1222351599999998</v>
      </c>
      <c r="J9" s="93">
        <f>IF('Raw Data'!BB19="s","s",'Raw Data'!AC19)*100</f>
        <v>5.2898350000000001</v>
      </c>
    </row>
    <row r="10" spans="1:16" s="62" customFormat="1" ht="18.899999999999999" customHeight="1" x14ac:dyDescent="0.3">
      <c r="A10" s="79" t="s">
        <v>331</v>
      </c>
      <c r="B10" s="69">
        <f>IF('Raw Data'!AZ20="s","s",'Raw Data'!BD20)</f>
        <v>58</v>
      </c>
      <c r="C10" s="93">
        <f>IF('Raw Data'!AZ20="s","s",'Raw Data'!I20)*100</f>
        <v>6.7995310700000005</v>
      </c>
      <c r="D10" s="93">
        <f>IF('Raw Data'!AZ20="s","s",'Raw Data'!E20)*100</f>
        <v>7.1410691799999997</v>
      </c>
      <c r="E10" s="69">
        <f>IF('Raw Data'!BA20="s","s",'Raw Data'!BE20)</f>
        <v>65</v>
      </c>
      <c r="F10" s="93">
        <f>IF('Raw Data'!BA20="s","s",'Raw Data'!U20)*100</f>
        <v>8.1761006299999988</v>
      </c>
      <c r="G10" s="93">
        <f>IF('Raw Data'!BA20="s","s",'Raw Data'!Q20)*100</f>
        <v>8.0946731800000009</v>
      </c>
      <c r="H10" s="69">
        <f>IF('Raw Data'!BB20="s","s",'Raw Data'!BF20)</f>
        <v>48</v>
      </c>
      <c r="I10" s="93">
        <f>IF('Raw Data'!BB20="s","s",'Raw Data'!AG20)*100</f>
        <v>6.8571428599999997</v>
      </c>
      <c r="J10" s="93">
        <f>IF('Raw Data'!BB20="s","s",'Raw Data'!AC20)*100</f>
        <v>6.8042403799999995</v>
      </c>
    </row>
    <row r="11" spans="1:16" s="62" customFormat="1" ht="18.899999999999999" customHeight="1" x14ac:dyDescent="0.3">
      <c r="A11" s="79" t="s">
        <v>332</v>
      </c>
      <c r="B11" s="69">
        <f>IF('Raw Data'!AZ21="s","s",'Raw Data'!BD21)</f>
        <v>15</v>
      </c>
      <c r="C11" s="93">
        <f>IF('Raw Data'!AZ21="s","s",'Raw Data'!I21)*100</f>
        <v>5.5147058800000002</v>
      </c>
      <c r="D11" s="93">
        <f>IF('Raw Data'!AZ21="s","s",'Raw Data'!E21)*100</f>
        <v>6.7188759299999994</v>
      </c>
      <c r="E11" s="69">
        <f>IF('Raw Data'!BA21="s","s",'Raw Data'!BE21)</f>
        <v>15</v>
      </c>
      <c r="F11" s="93">
        <f>IF('Raw Data'!BA21="s","s",'Raw Data'!U21)*100</f>
        <v>5.3571428599999997</v>
      </c>
      <c r="G11" s="93">
        <f>IF('Raw Data'!BA21="s","s",'Raw Data'!Q21)*100</f>
        <v>6.4596329900000002</v>
      </c>
      <c r="H11" s="69">
        <f>IF('Raw Data'!BB21="s","s",'Raw Data'!BF21)</f>
        <v>16</v>
      </c>
      <c r="I11" s="93">
        <f>IF('Raw Data'!BB21="s","s",'Raw Data'!AG21)*100</f>
        <v>3.8004750599999997</v>
      </c>
      <c r="J11" s="93">
        <f>IF('Raw Data'!BB21="s","s",'Raw Data'!AC21)*100</f>
        <v>4.4716853600000004</v>
      </c>
    </row>
    <row r="12" spans="1:16" s="62" customFormat="1" ht="18.899999999999999" customHeight="1" x14ac:dyDescent="0.3">
      <c r="A12" s="79" t="s">
        <v>210</v>
      </c>
      <c r="B12" s="69">
        <f>IF('Raw Data'!AZ22="s","s",'Raw Data'!BD22)</f>
        <v>32</v>
      </c>
      <c r="C12" s="93">
        <f>IF('Raw Data'!AZ22="s","s",'Raw Data'!I22)*100</f>
        <v>6.7653276999999994</v>
      </c>
      <c r="D12" s="93">
        <f>IF('Raw Data'!AZ22="s","s",'Raw Data'!E22)*100</f>
        <v>6.6781930099999993</v>
      </c>
      <c r="E12" s="69">
        <f>IF('Raw Data'!BA22="s","s",'Raw Data'!BE22)</f>
        <v>20</v>
      </c>
      <c r="F12" s="93">
        <f>IF('Raw Data'!BA22="s","s",'Raw Data'!U22)*100</f>
        <v>5.1546391800000002</v>
      </c>
      <c r="G12" s="93">
        <f>IF('Raw Data'!BA22="s","s",'Raw Data'!Q22)*100</f>
        <v>5.0467742400000004</v>
      </c>
      <c r="H12" s="69">
        <f>IF('Raw Data'!BB22="s","s",'Raw Data'!BF22)</f>
        <v>26</v>
      </c>
      <c r="I12" s="93">
        <f>IF('Raw Data'!BB22="s","s",'Raw Data'!AG22)*100</f>
        <v>7.8313252999999996</v>
      </c>
      <c r="J12" s="93">
        <f>IF('Raw Data'!BB22="s","s",'Raw Data'!AC22)*100</f>
        <v>7.9328077499999994</v>
      </c>
    </row>
    <row r="13" spans="1:16" s="62" customFormat="1" ht="18.899999999999999" customHeight="1" x14ac:dyDescent="0.3">
      <c r="A13" s="79" t="s">
        <v>333</v>
      </c>
      <c r="B13" s="69">
        <f>IF('Raw Data'!AZ23="s","s",'Raw Data'!BD23)</f>
        <v>85</v>
      </c>
      <c r="C13" s="93">
        <f>IF('Raw Data'!AZ23="s","s",'Raw Data'!I23)*100</f>
        <v>7.5354609899999998</v>
      </c>
      <c r="D13" s="93">
        <f>IF('Raw Data'!AZ23="s","s",'Raw Data'!E23)*100</f>
        <v>7.3356971199999998</v>
      </c>
      <c r="E13" s="69">
        <f>IF('Raw Data'!BA23="s","s",'Raw Data'!BE23)</f>
        <v>98</v>
      </c>
      <c r="F13" s="93">
        <f>IF('Raw Data'!BA23="s","s",'Raw Data'!U23)*100</f>
        <v>9.2803030300000007</v>
      </c>
      <c r="G13" s="93">
        <f>IF('Raw Data'!BA23="s","s",'Raw Data'!Q23)*100</f>
        <v>8.8482872500000003</v>
      </c>
      <c r="H13" s="69">
        <f>IF('Raw Data'!BB23="s","s",'Raw Data'!BF23)</f>
        <v>68</v>
      </c>
      <c r="I13" s="93">
        <f>IF('Raw Data'!BB23="s","s",'Raw Data'!AG23)*100</f>
        <v>8.3231334100000005</v>
      </c>
      <c r="J13" s="93">
        <f>IF('Raw Data'!BB23="s","s",'Raw Data'!AC23)*100</f>
        <v>7.6522376599999999</v>
      </c>
    </row>
    <row r="14" spans="1:16" s="62" customFormat="1" ht="18.899999999999999" customHeight="1" x14ac:dyDescent="0.3">
      <c r="A14" s="79" t="s">
        <v>346</v>
      </c>
      <c r="B14" s="69">
        <f>IF('Raw Data'!AZ24="s","s",'Raw Data'!BD24)</f>
        <v>68</v>
      </c>
      <c r="C14" s="93">
        <f>IF('Raw Data'!AZ24="s","s",'Raw Data'!I24)*100</f>
        <v>7.3672806099999999</v>
      </c>
      <c r="D14" s="93">
        <f>IF('Raw Data'!AZ24="s","s",'Raw Data'!E24)*100</f>
        <v>7.20421493</v>
      </c>
      <c r="E14" s="69">
        <f>IF('Raw Data'!BA24="s","s",'Raw Data'!BE24)</f>
        <v>74</v>
      </c>
      <c r="F14" s="93">
        <f>IF('Raw Data'!BA24="s","s",'Raw Data'!U24)*100</f>
        <v>7.2906403900000001</v>
      </c>
      <c r="G14" s="93">
        <f>IF('Raw Data'!BA24="s","s",'Raw Data'!Q24)*100</f>
        <v>7.4780668999999991</v>
      </c>
      <c r="H14" s="69">
        <f>IF('Raw Data'!BB24="s","s",'Raw Data'!BF24)</f>
        <v>51</v>
      </c>
      <c r="I14" s="93">
        <f>IF('Raw Data'!BB24="s","s",'Raw Data'!AG24)*100</f>
        <v>5.7757644400000006</v>
      </c>
      <c r="J14" s="93">
        <f>IF('Raw Data'!BB24="s","s",'Raw Data'!AC24)*100</f>
        <v>5.8346696500000004</v>
      </c>
    </row>
    <row r="15" spans="1:16" s="62" customFormat="1" ht="18.899999999999999" customHeight="1" x14ac:dyDescent="0.3">
      <c r="A15" s="79" t="s">
        <v>334</v>
      </c>
      <c r="B15" s="69">
        <f>IF('Raw Data'!AZ25="s","s",'Raw Data'!BD25)</f>
        <v>143</v>
      </c>
      <c r="C15" s="93">
        <f>IF('Raw Data'!AZ25="s","s",'Raw Data'!I25)*100</f>
        <v>6.9417475699999995</v>
      </c>
      <c r="D15" s="93">
        <f>IF('Raw Data'!AZ25="s","s",'Raw Data'!E25)*100</f>
        <v>6.8868508400000001</v>
      </c>
      <c r="E15" s="69">
        <f>IF('Raw Data'!BA25="s","s",'Raw Data'!BE25)</f>
        <v>149</v>
      </c>
      <c r="F15" s="93">
        <f>IF('Raw Data'!BA25="s","s",'Raw Data'!U25)*100</f>
        <v>7.7969649399999996</v>
      </c>
      <c r="G15" s="93">
        <f>IF('Raw Data'!BA25="s","s",'Raw Data'!Q25)*100</f>
        <v>7.8639149800000006</v>
      </c>
      <c r="H15" s="69">
        <f>IF('Raw Data'!BB25="s","s",'Raw Data'!BF25)</f>
        <v>79</v>
      </c>
      <c r="I15" s="93">
        <f>IF('Raw Data'!BB25="s","s",'Raw Data'!AG25)*100</f>
        <v>5.2387267900000003</v>
      </c>
      <c r="J15" s="93">
        <f>IF('Raw Data'!BB25="s","s",'Raw Data'!AC25)*100</f>
        <v>4.9928252300000002</v>
      </c>
    </row>
    <row r="16" spans="1:16" s="62" customFormat="1" ht="18.899999999999999" customHeight="1" x14ac:dyDescent="0.3">
      <c r="A16" s="79" t="s">
        <v>347</v>
      </c>
      <c r="B16" s="69">
        <f>IF('Raw Data'!AZ26="s","s",'Raw Data'!BD26)</f>
        <v>42</v>
      </c>
      <c r="C16" s="93">
        <f>IF('Raw Data'!AZ26="s","s",'Raw Data'!I26)*100</f>
        <v>10.144927539999999</v>
      </c>
      <c r="D16" s="93">
        <f>IF('Raw Data'!AZ26="s","s",'Raw Data'!E26)*100</f>
        <v>9.4226076199999991</v>
      </c>
      <c r="E16" s="69">
        <f>IF('Raw Data'!BA26="s","s",'Raw Data'!BE26)</f>
        <v>15</v>
      </c>
      <c r="F16" s="93">
        <f>IF('Raw Data'!BA26="s","s",'Raw Data'!U26)*100</f>
        <v>4.20168067</v>
      </c>
      <c r="G16" s="93">
        <f>IF('Raw Data'!BA26="s","s",'Raw Data'!Q26)*100</f>
        <v>4.1422537500000001</v>
      </c>
      <c r="H16" s="69">
        <f>IF('Raw Data'!BB26="s","s",'Raw Data'!BF26)</f>
        <v>14</v>
      </c>
      <c r="I16" s="93">
        <f>IF('Raw Data'!BB26="s","s",'Raw Data'!AG26)*100</f>
        <v>5.2434456900000006</v>
      </c>
      <c r="J16" s="93">
        <f>IF('Raw Data'!BB26="s","s",'Raw Data'!AC26)*100</f>
        <v>5.0104892400000001</v>
      </c>
    </row>
    <row r="17" spans="1:16" s="62" customFormat="1" ht="18.899999999999999" customHeight="1" x14ac:dyDescent="0.3">
      <c r="A17" s="79" t="s">
        <v>335</v>
      </c>
      <c r="B17" s="69">
        <f>IF('Raw Data'!AZ27="s","s",'Raw Data'!BD27)</f>
        <v>27</v>
      </c>
      <c r="C17" s="93">
        <f>IF('Raw Data'!AZ27="s","s",'Raw Data'!I27)*100</f>
        <v>8.5443037999999998</v>
      </c>
      <c r="D17" s="93">
        <f>IF('Raw Data'!AZ27="s","s",'Raw Data'!E27)*100</f>
        <v>8.0785601100000015</v>
      </c>
      <c r="E17" s="69">
        <f>IF('Raw Data'!BA27="s","s",'Raw Data'!BE27)</f>
        <v>26</v>
      </c>
      <c r="F17" s="93">
        <f>IF('Raw Data'!BA27="s","s",'Raw Data'!U27)*100</f>
        <v>8.7248322099999989</v>
      </c>
      <c r="G17" s="93">
        <f>IF('Raw Data'!BA27="s","s",'Raw Data'!Q27)*100</f>
        <v>7.7532056300000001</v>
      </c>
      <c r="H17" s="69">
        <f>IF('Raw Data'!BB27="s","s",'Raw Data'!BF27)</f>
        <v>10</v>
      </c>
      <c r="I17" s="93">
        <f>IF('Raw Data'!BB27="s","s",'Raw Data'!AG27)*100</f>
        <v>5.0505050499999999</v>
      </c>
      <c r="J17" s="93">
        <f>IF('Raw Data'!BB27="s","s",'Raw Data'!AC27)*100</f>
        <v>4.7914814299999993</v>
      </c>
    </row>
    <row r="18" spans="1:16" s="62" customFormat="1" ht="18.899999999999999" customHeight="1" x14ac:dyDescent="0.3">
      <c r="A18" s="79" t="s">
        <v>336</v>
      </c>
      <c r="B18" s="69">
        <f>IF('Raw Data'!AZ28="s","s",'Raw Data'!BD28)</f>
        <v>54</v>
      </c>
      <c r="C18" s="93">
        <f>IF('Raw Data'!AZ28="s","s",'Raw Data'!I28)*100</f>
        <v>8.269525269999999</v>
      </c>
      <c r="D18" s="93">
        <f>IF('Raw Data'!AZ28="s","s",'Raw Data'!E28)*100</f>
        <v>7.2677318299999998</v>
      </c>
      <c r="E18" s="69">
        <f>IF('Raw Data'!BA28="s","s",'Raw Data'!BE28)</f>
        <v>77</v>
      </c>
      <c r="F18" s="93">
        <f>IF('Raw Data'!BA28="s","s",'Raw Data'!U28)*100</f>
        <v>11.84615385</v>
      </c>
      <c r="G18" s="93">
        <f>IF('Raw Data'!BA28="s","s",'Raw Data'!Q28)*100</f>
        <v>10.204782029999999</v>
      </c>
      <c r="H18" s="69">
        <f>IF('Raw Data'!BB28="s","s",'Raw Data'!BF28)</f>
        <v>36</v>
      </c>
      <c r="I18" s="93">
        <f>IF('Raw Data'!BB28="s","s",'Raw Data'!AG28)*100</f>
        <v>7.8774617100000004</v>
      </c>
      <c r="J18" s="93">
        <f>IF('Raw Data'!BB28="s","s",'Raw Data'!AC28)*100</f>
        <v>6.7128697800000001</v>
      </c>
    </row>
    <row r="19" spans="1:16" s="62" customFormat="1" ht="18.899999999999999" customHeight="1" x14ac:dyDescent="0.3">
      <c r="A19" s="79" t="s">
        <v>337</v>
      </c>
      <c r="B19" s="69">
        <f>IF('Raw Data'!AZ29="s","s",'Raw Data'!BD29)</f>
        <v>31</v>
      </c>
      <c r="C19" s="93">
        <f>IF('Raw Data'!AZ29="s","s",'Raw Data'!I29)*100</f>
        <v>8.6592178799999999</v>
      </c>
      <c r="D19" s="93">
        <f>IF('Raw Data'!AZ29="s","s",'Raw Data'!E29)*100</f>
        <v>6.9953998000000004</v>
      </c>
      <c r="E19" s="69">
        <f>IF('Raw Data'!BA29="s","s",'Raw Data'!BE29)</f>
        <v>34</v>
      </c>
      <c r="F19" s="93">
        <f>IF('Raw Data'!BA29="s","s",'Raw Data'!U29)*100</f>
        <v>8.5427135700000001</v>
      </c>
      <c r="G19" s="93">
        <f>IF('Raw Data'!BA29="s","s",'Raw Data'!Q29)*100</f>
        <v>6.9812293900000002</v>
      </c>
      <c r="H19" s="69">
        <f>IF('Raw Data'!BB29="s","s",'Raw Data'!BF29)</f>
        <v>18</v>
      </c>
      <c r="I19" s="93">
        <f>IF('Raw Data'!BB29="s","s",'Raw Data'!AG29)*100</f>
        <v>6</v>
      </c>
      <c r="J19" s="93">
        <f>IF('Raw Data'!BB29="s","s",'Raw Data'!AC29)*100</f>
        <v>5.13810257</v>
      </c>
    </row>
    <row r="20" spans="1:16" s="62" customFormat="1" ht="18.899999999999999" customHeight="1" x14ac:dyDescent="0.3">
      <c r="A20" s="79" t="s">
        <v>338</v>
      </c>
      <c r="B20" s="69">
        <f>IF('Raw Data'!AZ30="s","s",'Raw Data'!BD30)</f>
        <v>21</v>
      </c>
      <c r="C20" s="93">
        <f>IF('Raw Data'!AZ30="s","s",'Raw Data'!I30)*100</f>
        <v>5.1094890499999996</v>
      </c>
      <c r="D20" s="93">
        <f>IF('Raw Data'!AZ30="s","s",'Raw Data'!E30)*100</f>
        <v>5.1354655399999993</v>
      </c>
      <c r="E20" s="69">
        <f>IF('Raw Data'!BA30="s","s",'Raw Data'!BE30)</f>
        <v>39</v>
      </c>
      <c r="F20" s="93">
        <f>IF('Raw Data'!BA30="s","s",'Raw Data'!U30)*100</f>
        <v>9.4890510900000002</v>
      </c>
      <c r="G20" s="93">
        <f>IF('Raw Data'!BA30="s","s",'Raw Data'!Q30)*100</f>
        <v>8.7135472600000003</v>
      </c>
      <c r="H20" s="69">
        <f>IF('Raw Data'!BB30="s","s",'Raw Data'!BF30)</f>
        <v>22</v>
      </c>
      <c r="I20" s="93">
        <f>IF('Raw Data'!BB30="s","s",'Raw Data'!AG30)*100</f>
        <v>6.8965517200000006</v>
      </c>
      <c r="J20" s="93">
        <f>IF('Raw Data'!BB30="s","s",'Raw Data'!AC30)*100</f>
        <v>6.6907623900000006</v>
      </c>
    </row>
    <row r="21" spans="1:16" s="62" customFormat="1" ht="18.899999999999999" customHeight="1" x14ac:dyDescent="0.3">
      <c r="A21" s="79" t="s">
        <v>339</v>
      </c>
      <c r="B21" s="69">
        <f>IF('Raw Data'!AZ31="s","s",'Raw Data'!BD31)</f>
        <v>43</v>
      </c>
      <c r="C21" s="93">
        <f>IF('Raw Data'!AZ31="s","s",'Raw Data'!I31)*100</f>
        <v>7.7757685399999996</v>
      </c>
      <c r="D21" s="93">
        <f>IF('Raw Data'!AZ31="s","s",'Raw Data'!E31)*100</f>
        <v>7.2829806900000005</v>
      </c>
      <c r="E21" s="69">
        <f>IF('Raw Data'!BA31="s","s",'Raw Data'!BE31)</f>
        <v>30</v>
      </c>
      <c r="F21" s="93">
        <f>IF('Raw Data'!BA31="s","s",'Raw Data'!U31)*100</f>
        <v>7.3710073700000001</v>
      </c>
      <c r="G21" s="93">
        <f>IF('Raw Data'!BA31="s","s",'Raw Data'!Q31)*100</f>
        <v>6.9993718200000004</v>
      </c>
      <c r="H21" s="69">
        <f>IF('Raw Data'!BB31="s","s",'Raw Data'!BF31)</f>
        <v>28</v>
      </c>
      <c r="I21" s="93">
        <f>IF('Raw Data'!BB31="s","s",'Raw Data'!AG31)*100</f>
        <v>8.092485550000001</v>
      </c>
      <c r="J21" s="93">
        <f>IF('Raw Data'!BB31="s","s",'Raw Data'!AC31)*100</f>
        <v>7.3896543600000006</v>
      </c>
    </row>
    <row r="22" spans="1:16" s="62" customFormat="1" ht="18.899999999999999" customHeight="1" x14ac:dyDescent="0.3">
      <c r="A22" s="79" t="s">
        <v>348</v>
      </c>
      <c r="B22" s="69">
        <f>IF('Raw Data'!AZ32="s","s",'Raw Data'!BD32)</f>
        <v>142</v>
      </c>
      <c r="C22" s="93">
        <f>IF('Raw Data'!AZ32="s","s",'Raw Data'!I32)*100</f>
        <v>11.050583660000001</v>
      </c>
      <c r="D22" s="93">
        <f>IF('Raw Data'!AZ32="s","s",'Raw Data'!E32)*100</f>
        <v>10.06922148</v>
      </c>
      <c r="E22" s="69">
        <f>IF('Raw Data'!BA32="s","s",'Raw Data'!BE32)</f>
        <v>91</v>
      </c>
      <c r="F22" s="93">
        <f>IF('Raw Data'!BA32="s","s",'Raw Data'!U32)*100</f>
        <v>9.9128540300000001</v>
      </c>
      <c r="G22" s="93">
        <f>IF('Raw Data'!BA32="s","s",'Raw Data'!Q32)*100</f>
        <v>8.904833850000001</v>
      </c>
      <c r="H22" s="69">
        <f>IF('Raw Data'!BB32="s","s",'Raw Data'!BF32)</f>
        <v>79</v>
      </c>
      <c r="I22" s="93">
        <f>IF('Raw Data'!BB32="s","s",'Raw Data'!AG32)*100</f>
        <v>10.56149733</v>
      </c>
      <c r="J22" s="93">
        <f>IF('Raw Data'!BB32="s","s",'Raw Data'!AC32)*100</f>
        <v>9.62288706</v>
      </c>
    </row>
    <row r="23" spans="1:16" s="62" customFormat="1" ht="18.899999999999999" customHeight="1" x14ac:dyDescent="0.3">
      <c r="A23" s="79" t="s">
        <v>340</v>
      </c>
      <c r="B23" s="69">
        <f>IF('Raw Data'!AZ33="s","s",'Raw Data'!BD33)</f>
        <v>113</v>
      </c>
      <c r="C23" s="93">
        <f>IF('Raw Data'!AZ33="s","s",'Raw Data'!I33)*100</f>
        <v>7.2343149800000006</v>
      </c>
      <c r="D23" s="93">
        <f>IF('Raw Data'!AZ33="s","s",'Raw Data'!E33)*100</f>
        <v>7.2765393400000002</v>
      </c>
      <c r="E23" s="69">
        <f>IF('Raw Data'!BA33="s","s",'Raw Data'!BE33)</f>
        <v>118</v>
      </c>
      <c r="F23" s="93">
        <f>IF('Raw Data'!BA33="s","s",'Raw Data'!U33)*100</f>
        <v>7.6424870500000006</v>
      </c>
      <c r="G23" s="93">
        <f>IF('Raw Data'!BA33="s","s",'Raw Data'!Q33)*100</f>
        <v>7.8825132599999996</v>
      </c>
      <c r="H23" s="69">
        <f>IF('Raw Data'!BB33="s","s",'Raw Data'!BF33)</f>
        <v>75</v>
      </c>
      <c r="I23" s="93">
        <f>IF('Raw Data'!BB33="s","s",'Raw Data'!AG33)*100</f>
        <v>6.0679611699999993</v>
      </c>
      <c r="J23" s="93">
        <f>IF('Raw Data'!BB33="s","s",'Raw Data'!AC33)*100</f>
        <v>5.9813861699999995</v>
      </c>
    </row>
    <row r="24" spans="1:16" s="62" customFormat="1" ht="18.899999999999999" customHeight="1" x14ac:dyDescent="0.3">
      <c r="A24" s="79" t="s">
        <v>341</v>
      </c>
      <c r="B24" s="69">
        <f>IF('Raw Data'!AZ34="s","s",'Raw Data'!BD34)</f>
        <v>54</v>
      </c>
      <c r="C24" s="93">
        <f>IF('Raw Data'!AZ34="s","s",'Raw Data'!I34)*100</f>
        <v>7.6487252100000003</v>
      </c>
      <c r="D24" s="93">
        <f>IF('Raw Data'!AZ34="s","s",'Raw Data'!E34)*100</f>
        <v>7.8060339599999997</v>
      </c>
      <c r="E24" s="69">
        <f>IF('Raw Data'!BA34="s","s",'Raw Data'!BE34)</f>
        <v>49</v>
      </c>
      <c r="F24" s="93">
        <f>IF('Raw Data'!BA34="s","s",'Raw Data'!U34)*100</f>
        <v>7.216494850000001</v>
      </c>
      <c r="G24" s="93">
        <f>IF('Raw Data'!BA34="s","s",'Raw Data'!Q34)*100</f>
        <v>7.3275900600000003</v>
      </c>
      <c r="H24" s="69">
        <f>IF('Raw Data'!BB34="s","s",'Raw Data'!BF34)</f>
        <v>35</v>
      </c>
      <c r="I24" s="93">
        <f>IF('Raw Data'!BB34="s","s",'Raw Data'!AG34)*100</f>
        <v>6.5913370999999996</v>
      </c>
      <c r="J24" s="93">
        <f>IF('Raw Data'!BB34="s","s",'Raw Data'!AC34)*100</f>
        <v>6.4826863400000008</v>
      </c>
    </row>
    <row r="25" spans="1:16" s="62" customFormat="1" ht="18.899999999999999" customHeight="1" x14ac:dyDescent="0.3">
      <c r="A25" s="79" t="s">
        <v>342</v>
      </c>
      <c r="B25" s="69">
        <f>IF('Raw Data'!AZ35="s","s",'Raw Data'!BD35)</f>
        <v>205</v>
      </c>
      <c r="C25" s="93">
        <f>IF('Raw Data'!AZ35="s","s",'Raw Data'!I35)*100</f>
        <v>10.67708333</v>
      </c>
      <c r="D25" s="93">
        <f>IF('Raw Data'!AZ35="s","s",'Raw Data'!E35)*100</f>
        <v>9.8139727899999993</v>
      </c>
      <c r="E25" s="69">
        <f>IF('Raw Data'!BA35="s","s",'Raw Data'!BE35)</f>
        <v>153</v>
      </c>
      <c r="F25" s="93">
        <f>IF('Raw Data'!BA35="s","s",'Raw Data'!U35)*100</f>
        <v>8.2926829299999998</v>
      </c>
      <c r="G25" s="93">
        <f>IF('Raw Data'!BA35="s","s",'Raw Data'!Q35)*100</f>
        <v>7.6797293</v>
      </c>
      <c r="H25" s="69">
        <f>IF('Raw Data'!BB35="s","s",'Raw Data'!BF35)</f>
        <v>104</v>
      </c>
      <c r="I25" s="93">
        <f>IF('Raw Data'!BB35="s","s",'Raw Data'!AG35)*100</f>
        <v>7.6134699900000005</v>
      </c>
      <c r="J25" s="93">
        <f>IF('Raw Data'!BB35="s","s",'Raw Data'!AC35)*100</f>
        <v>6.9129901199999999</v>
      </c>
    </row>
    <row r="26" spans="1:16" s="62" customFormat="1" ht="18.899999999999999" customHeight="1" x14ac:dyDescent="0.3">
      <c r="A26" s="79" t="s">
        <v>343</v>
      </c>
      <c r="B26" s="69">
        <f>IF('Raw Data'!AZ36="s","s",'Raw Data'!BD36)</f>
        <v>82</v>
      </c>
      <c r="C26" s="93">
        <f>IF('Raw Data'!AZ36="s","s",'Raw Data'!I36)*100</f>
        <v>8.9227421099999997</v>
      </c>
      <c r="D26" s="93">
        <f>IF('Raw Data'!AZ36="s","s",'Raw Data'!E36)*100</f>
        <v>8.878520589999999</v>
      </c>
      <c r="E26" s="69">
        <f>IF('Raw Data'!BA36="s","s",'Raw Data'!BE36)</f>
        <v>66</v>
      </c>
      <c r="F26" s="93">
        <f>IF('Raw Data'!BA36="s","s",'Raw Data'!U36)*100</f>
        <v>8.1180811800000008</v>
      </c>
      <c r="G26" s="93">
        <f>IF('Raw Data'!BA36="s","s",'Raw Data'!Q36)*100</f>
        <v>8.3336928300000004</v>
      </c>
      <c r="H26" s="69">
        <f>IF('Raw Data'!BB36="s","s",'Raw Data'!BF36)</f>
        <v>62</v>
      </c>
      <c r="I26" s="93">
        <f>IF('Raw Data'!BB36="s","s",'Raw Data'!AG36)*100</f>
        <v>9.1042584400000006</v>
      </c>
      <c r="J26" s="93">
        <f>IF('Raw Data'!BB36="s","s",'Raw Data'!AC36)*100</f>
        <v>9.1093431299999992</v>
      </c>
    </row>
    <row r="27" spans="1:16" s="62" customFormat="1" ht="18.899999999999999" customHeight="1" x14ac:dyDescent="0.3">
      <c r="A27" s="80" t="str">
        <f>Table_RHAs!A4</f>
        <v xml:space="preserve">Southern Health-Santé Sud </v>
      </c>
      <c r="B27" s="81">
        <f>Table_RHAs!B4</f>
        <v>1405</v>
      </c>
      <c r="C27" s="94">
        <f>Table_RHAs!C4</f>
        <v>7.7041180000000002</v>
      </c>
      <c r="D27" s="94">
        <f>Table_RHAs!D4</f>
        <v>7.8225287899999998</v>
      </c>
      <c r="E27" s="81">
        <f>Table_RHAs!E4</f>
        <v>1352</v>
      </c>
      <c r="F27" s="94">
        <f>Table_RHAs!F4</f>
        <v>7.6366922700000011</v>
      </c>
      <c r="G27" s="94">
        <f>Table_RHAs!G4</f>
        <v>7.6142930400000006</v>
      </c>
      <c r="H27" s="81">
        <f>Table_RHAs!H4</f>
        <v>947</v>
      </c>
      <c r="I27" s="94">
        <f>Table_RHAs!I4</f>
        <v>6.4654878099999991</v>
      </c>
      <c r="J27" s="94">
        <f>Table_RHAs!J4</f>
        <v>6.3736112400000007</v>
      </c>
    </row>
    <row r="28" spans="1:16" ht="18.899999999999999" customHeight="1" x14ac:dyDescent="0.25">
      <c r="A28" s="82" t="s">
        <v>29</v>
      </c>
      <c r="B28" s="83">
        <f>Table_RHAs!B9</f>
        <v>9199</v>
      </c>
      <c r="C28" s="97">
        <f>Table_RHAs!C9</f>
        <v>7.8541362500000007</v>
      </c>
      <c r="D28" s="97">
        <f>Table_RHAs!D9</f>
        <v>7.8285872899999998</v>
      </c>
      <c r="E28" s="83">
        <f>Table_RHAs!E9</f>
        <v>9743</v>
      </c>
      <c r="F28" s="97">
        <f>Table_RHAs!F9</f>
        <v>8.1761956299999987</v>
      </c>
      <c r="G28" s="97">
        <f>Table_RHAs!G9</f>
        <v>8.0671750800000002</v>
      </c>
      <c r="H28" s="83">
        <f>Table_RHAs!H9</f>
        <v>7830</v>
      </c>
      <c r="I28" s="97">
        <f>Table_RHAs!I9</f>
        <v>7.7720207299999995</v>
      </c>
      <c r="J28" s="97">
        <f>Table_RHAs!J9</f>
        <v>7.7720207299999995</v>
      </c>
      <c r="K28" s="84"/>
      <c r="L28" s="84"/>
    </row>
    <row r="29" spans="1:16" ht="18.899999999999999" customHeight="1" x14ac:dyDescent="0.25">
      <c r="A29" s="72" t="s">
        <v>424</v>
      </c>
    </row>
    <row r="30" spans="1:16" s="66" customFormat="1" ht="18.899999999999999" customHeight="1" x14ac:dyDescent="0.3">
      <c r="A30" s="62"/>
      <c r="B30" s="75"/>
      <c r="C30" s="75"/>
      <c r="D30" s="75"/>
      <c r="E30" s="75"/>
      <c r="F30" s="75"/>
      <c r="G30" s="75"/>
      <c r="H30" s="75"/>
      <c r="I30" s="75"/>
      <c r="J30" s="75"/>
      <c r="O30" s="60"/>
      <c r="P30" s="60"/>
    </row>
    <row r="31" spans="1:16" ht="15.6" x14ac:dyDescent="0.3">
      <c r="A31" s="117" t="s">
        <v>472</v>
      </c>
    </row>
    <row r="32" spans="1:16" x14ac:dyDescent="0.25">
      <c r="B32" s="74"/>
      <c r="H32" s="74"/>
    </row>
    <row r="33" s="74" customFormat="1" x14ac:dyDescent="0.25"/>
    <row r="34" s="74" customFormat="1" x14ac:dyDescent="0.25"/>
    <row r="35" s="74" customFormat="1" x14ac:dyDescent="0.25"/>
    <row r="36" s="74" customFormat="1" x14ac:dyDescent="0.25"/>
    <row r="37" s="74" customFormat="1" x14ac:dyDescent="0.25"/>
    <row r="38" s="74" customFormat="1" x14ac:dyDescent="0.25"/>
    <row r="39" s="74" customFormat="1" x14ac:dyDescent="0.25"/>
    <row r="40" s="74" customFormat="1" x14ac:dyDescent="0.25"/>
    <row r="41" s="74" customFormat="1" x14ac:dyDescent="0.25"/>
    <row r="42" s="74" customFormat="1" x14ac:dyDescent="0.25"/>
    <row r="43" s="74" customFormat="1" x14ac:dyDescent="0.25"/>
    <row r="44" s="74" customFormat="1" x14ac:dyDescent="0.25"/>
    <row r="45" s="74" customFormat="1" x14ac:dyDescent="0.25"/>
    <row r="46" s="74" customFormat="1" x14ac:dyDescent="0.25"/>
    <row r="47" s="74" customFormat="1" x14ac:dyDescent="0.25"/>
    <row r="48" s="74" customFormat="1" x14ac:dyDescent="0.25"/>
    <row r="49" spans="1:10" x14ac:dyDescent="0.25">
      <c r="B49" s="74"/>
      <c r="H49" s="74"/>
    </row>
    <row r="50" spans="1:10" x14ac:dyDescent="0.25">
      <c r="B50" s="74"/>
      <c r="H50" s="74"/>
    </row>
    <row r="51" spans="1:10" x14ac:dyDescent="0.25">
      <c r="A51" s="62"/>
      <c r="B51" s="62"/>
      <c r="C51" s="62"/>
      <c r="D51" s="62"/>
      <c r="F51" s="62"/>
      <c r="G51" s="62"/>
      <c r="H51" s="62"/>
      <c r="I51" s="62"/>
      <c r="J51" s="62"/>
    </row>
    <row r="52" spans="1:10" x14ac:dyDescent="0.25">
      <c r="B52" s="74"/>
      <c r="H52" s="74"/>
    </row>
    <row r="53" spans="1:10" x14ac:dyDescent="0.25">
      <c r="B53" s="74"/>
      <c r="H53" s="74"/>
    </row>
  </sheetData>
  <pageMargins left="0.75" right="0.75" top="0.7" bottom="0.7" header="0.31496062992126" footer="0.31496062992126"/>
  <pageSetup paperSize="3" scale="79" orientation="landscape" r:id="rId1"/>
  <headerFooter alignWithMargins="0"/>
  <ignoredErrors>
    <ignoredError sqref="B5:B26 B4 H5:H26 E5:E26 H4 E4 C5:D26 C4:D4 F4:G4 I4:J4 F5:G26 I5:J26" calculatedColumn="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452</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99" t="s">
        <v>460</v>
      </c>
      <c r="B3" s="64" t="s">
        <v>462</v>
      </c>
      <c r="C3" s="64" t="s">
        <v>465</v>
      </c>
      <c r="D3" s="64" t="s">
        <v>466</v>
      </c>
      <c r="E3" s="64" t="s">
        <v>463</v>
      </c>
      <c r="F3" s="64" t="s">
        <v>467</v>
      </c>
      <c r="G3" s="64" t="s">
        <v>468</v>
      </c>
      <c r="H3" s="64" t="s">
        <v>464</v>
      </c>
      <c r="I3" s="64" t="s">
        <v>469</v>
      </c>
      <c r="J3" s="65" t="s">
        <v>470</v>
      </c>
      <c r="O3" s="67"/>
      <c r="P3" s="67"/>
    </row>
    <row r="4" spans="1:16" s="62" customFormat="1" ht="18.899999999999999" customHeight="1" x14ac:dyDescent="0.3">
      <c r="A4" s="79" t="s">
        <v>350</v>
      </c>
      <c r="B4" s="69">
        <v>47</v>
      </c>
      <c r="C4" s="93">
        <v>5.5359246199999994</v>
      </c>
      <c r="D4" s="93">
        <v>5.3775217</v>
      </c>
      <c r="E4" s="69">
        <v>46</v>
      </c>
      <c r="F4" s="93">
        <v>5.0383351599999999</v>
      </c>
      <c r="G4" s="93">
        <v>4.7972480499999994</v>
      </c>
      <c r="H4" s="69">
        <v>56</v>
      </c>
      <c r="I4" s="93">
        <v>6.2992125999999997</v>
      </c>
      <c r="J4" s="93">
        <v>5.7749965799999998</v>
      </c>
    </row>
    <row r="5" spans="1:16" s="62" customFormat="1" ht="18.899999999999999" customHeight="1" x14ac:dyDescent="0.3">
      <c r="A5" s="79" t="s">
        <v>358</v>
      </c>
      <c r="B5" s="69">
        <v>82</v>
      </c>
      <c r="C5" s="93">
        <v>10.889774239999999</v>
      </c>
      <c r="D5" s="93">
        <v>9.021534879999999</v>
      </c>
      <c r="E5" s="69">
        <v>78</v>
      </c>
      <c r="F5" s="93">
        <v>9.5006090099999998</v>
      </c>
      <c r="G5" s="93">
        <v>7.8081610100000001</v>
      </c>
      <c r="H5" s="69">
        <v>59</v>
      </c>
      <c r="I5" s="93">
        <v>9.1049382699999999</v>
      </c>
      <c r="J5" s="93">
        <v>7.606408319999999</v>
      </c>
    </row>
    <row r="6" spans="1:16" s="62" customFormat="1" ht="18.899999999999999" customHeight="1" x14ac:dyDescent="0.3">
      <c r="A6" s="79" t="s">
        <v>351</v>
      </c>
      <c r="B6" s="69">
        <v>44</v>
      </c>
      <c r="C6" s="93">
        <v>6.9073783400000002</v>
      </c>
      <c r="D6" s="93">
        <v>6.3445287800000001</v>
      </c>
      <c r="E6" s="69">
        <v>53</v>
      </c>
      <c r="F6" s="93">
        <v>8.3072100300000002</v>
      </c>
      <c r="G6" s="93">
        <v>7.5055937200000002</v>
      </c>
      <c r="H6" s="69">
        <v>41</v>
      </c>
      <c r="I6" s="93">
        <v>6.6235864300000005</v>
      </c>
      <c r="J6" s="93">
        <v>5.99090641</v>
      </c>
    </row>
    <row r="7" spans="1:16" s="62" customFormat="1" ht="18.899999999999999" customHeight="1" x14ac:dyDescent="0.3">
      <c r="A7" s="79" t="s">
        <v>359</v>
      </c>
      <c r="B7" s="69">
        <v>79</v>
      </c>
      <c r="C7" s="93">
        <v>7.1687840300000003</v>
      </c>
      <c r="D7" s="93">
        <v>6.4612094499999992</v>
      </c>
      <c r="E7" s="69">
        <v>87</v>
      </c>
      <c r="F7" s="93">
        <v>7.1311475400000006</v>
      </c>
      <c r="G7" s="93">
        <v>6.2627349799999994</v>
      </c>
      <c r="H7" s="69">
        <v>70</v>
      </c>
      <c r="I7" s="93">
        <v>6.7049808399999993</v>
      </c>
      <c r="J7" s="93">
        <v>6.0381124799999997</v>
      </c>
    </row>
    <row r="8" spans="1:16" s="62" customFormat="1" ht="18.899999999999999" customHeight="1" x14ac:dyDescent="0.3">
      <c r="A8" s="79" t="s">
        <v>360</v>
      </c>
      <c r="B8" s="69">
        <v>42</v>
      </c>
      <c r="C8" s="93">
        <v>7.9395085099999996</v>
      </c>
      <c r="D8" s="93">
        <v>7.1580224100000009</v>
      </c>
      <c r="E8" s="69">
        <v>47</v>
      </c>
      <c r="F8" s="93">
        <v>9.7713097700000002</v>
      </c>
      <c r="G8" s="93">
        <v>8.9839407999999992</v>
      </c>
      <c r="H8" s="69">
        <v>36</v>
      </c>
      <c r="I8" s="93">
        <v>8.4112149499999997</v>
      </c>
      <c r="J8" s="93">
        <v>7.6430389700000001</v>
      </c>
    </row>
    <row r="9" spans="1:16" s="62" customFormat="1" ht="18.899999999999999" customHeight="1" x14ac:dyDescent="0.3">
      <c r="A9" s="79" t="s">
        <v>361</v>
      </c>
      <c r="B9" s="69">
        <v>125</v>
      </c>
      <c r="C9" s="93">
        <v>7.7065351399999997</v>
      </c>
      <c r="D9" s="93">
        <v>7.2164170900000002</v>
      </c>
      <c r="E9" s="69">
        <v>104</v>
      </c>
      <c r="F9" s="93">
        <v>7.2625698300000003</v>
      </c>
      <c r="G9" s="93">
        <v>6.3191792499999995</v>
      </c>
      <c r="H9" s="69">
        <v>89</v>
      </c>
      <c r="I9" s="93">
        <v>7.0189274400000006</v>
      </c>
      <c r="J9" s="93">
        <v>6.4222664700000003</v>
      </c>
    </row>
    <row r="10" spans="1:16" s="62" customFormat="1" ht="18.899999999999999" customHeight="1" x14ac:dyDescent="0.3">
      <c r="A10" s="79" t="s">
        <v>352</v>
      </c>
      <c r="B10" s="69">
        <v>28</v>
      </c>
      <c r="C10" s="93">
        <v>11.111111110000001</v>
      </c>
      <c r="D10" s="93">
        <v>8.9971971199999992</v>
      </c>
      <c r="E10" s="69">
        <v>16</v>
      </c>
      <c r="F10" s="93">
        <v>6.86695279</v>
      </c>
      <c r="G10" s="93">
        <v>6.4176178000000004</v>
      </c>
      <c r="H10" s="69">
        <v>23</v>
      </c>
      <c r="I10" s="93">
        <v>10.79812207</v>
      </c>
      <c r="J10" s="93">
        <v>8.9486924699999992</v>
      </c>
    </row>
    <row r="11" spans="1:16" s="62" customFormat="1" ht="18.899999999999999" customHeight="1" x14ac:dyDescent="0.3">
      <c r="A11" s="79" t="s">
        <v>353</v>
      </c>
      <c r="B11" s="69">
        <v>63</v>
      </c>
      <c r="C11" s="93">
        <v>9.6923076899999998</v>
      </c>
      <c r="D11" s="93">
        <v>7.5270472899999996</v>
      </c>
      <c r="E11" s="69">
        <v>63</v>
      </c>
      <c r="F11" s="93">
        <v>9.5310136200000013</v>
      </c>
      <c r="G11" s="93">
        <v>7.8279898799999996</v>
      </c>
      <c r="H11" s="69">
        <v>57</v>
      </c>
      <c r="I11" s="93">
        <v>10.55555556</v>
      </c>
      <c r="J11" s="93">
        <v>8.4334863700000007</v>
      </c>
    </row>
    <row r="12" spans="1:16" s="62" customFormat="1" ht="18.899999999999999" customHeight="1" x14ac:dyDescent="0.3">
      <c r="A12" s="79" t="s">
        <v>354</v>
      </c>
      <c r="B12" s="69">
        <v>49</v>
      </c>
      <c r="C12" s="93">
        <v>6.26598465</v>
      </c>
      <c r="D12" s="93">
        <v>5.4938136200000001</v>
      </c>
      <c r="E12" s="69">
        <v>59</v>
      </c>
      <c r="F12" s="93">
        <v>7.3383084599999995</v>
      </c>
      <c r="G12" s="93">
        <v>6.5770392900000001</v>
      </c>
      <c r="H12" s="69">
        <v>55</v>
      </c>
      <c r="I12" s="93">
        <v>7.4424898500000003</v>
      </c>
      <c r="J12" s="93">
        <v>6.7721109099999994</v>
      </c>
    </row>
    <row r="13" spans="1:16" s="62" customFormat="1" ht="18.899999999999999" customHeight="1" x14ac:dyDescent="0.3">
      <c r="A13" s="79" t="s">
        <v>355</v>
      </c>
      <c r="B13" s="69">
        <v>53</v>
      </c>
      <c r="C13" s="93">
        <v>11.30063966</v>
      </c>
      <c r="D13" s="93">
        <v>9.2563928099999995</v>
      </c>
      <c r="E13" s="69">
        <v>30</v>
      </c>
      <c r="F13" s="93">
        <v>7.79220779</v>
      </c>
      <c r="G13" s="93">
        <v>6.71248807</v>
      </c>
      <c r="H13" s="69">
        <v>35</v>
      </c>
      <c r="I13" s="93">
        <v>9.7493036199999992</v>
      </c>
      <c r="J13" s="93">
        <v>8.0979551999999995</v>
      </c>
    </row>
    <row r="14" spans="1:16" s="62" customFormat="1" ht="18.899999999999999" customHeight="1" x14ac:dyDescent="0.3">
      <c r="A14" s="79" t="s">
        <v>362</v>
      </c>
      <c r="B14" s="69">
        <v>117</v>
      </c>
      <c r="C14" s="93">
        <v>11.8902439</v>
      </c>
      <c r="D14" s="93">
        <v>11.564311780000001</v>
      </c>
      <c r="E14" s="69">
        <v>109</v>
      </c>
      <c r="F14" s="93">
        <v>10.592808550000001</v>
      </c>
      <c r="G14" s="93">
        <v>10.197810479999999</v>
      </c>
      <c r="H14" s="69">
        <v>80</v>
      </c>
      <c r="I14" s="93">
        <v>9.4451003500000006</v>
      </c>
      <c r="J14" s="93">
        <v>9.561372930000001</v>
      </c>
    </row>
    <row r="15" spans="1:16" s="62" customFormat="1" ht="18.899999999999999" customHeight="1" x14ac:dyDescent="0.3">
      <c r="A15" s="79" t="s">
        <v>356</v>
      </c>
      <c r="B15" s="69">
        <v>79</v>
      </c>
      <c r="C15" s="93">
        <v>8.0777096099999994</v>
      </c>
      <c r="D15" s="93">
        <v>7.2107751699999998</v>
      </c>
      <c r="E15" s="69">
        <v>84</v>
      </c>
      <c r="F15" s="93">
        <v>7.87253983</v>
      </c>
      <c r="G15" s="93">
        <v>7.0573502999999995</v>
      </c>
      <c r="H15" s="69">
        <v>66</v>
      </c>
      <c r="I15" s="93">
        <v>7.3170731700000005</v>
      </c>
      <c r="J15" s="93">
        <v>6.4155166299999999</v>
      </c>
    </row>
    <row r="16" spans="1:16" s="62" customFormat="1" ht="18.899999999999999" customHeight="1" x14ac:dyDescent="0.3">
      <c r="A16" s="79" t="s">
        <v>363</v>
      </c>
      <c r="B16" s="69">
        <v>115</v>
      </c>
      <c r="C16" s="93">
        <v>10.83883129</v>
      </c>
      <c r="D16" s="93">
        <v>10.29221484</v>
      </c>
      <c r="E16" s="69">
        <v>88</v>
      </c>
      <c r="F16" s="93">
        <v>10.11494253</v>
      </c>
      <c r="G16" s="93">
        <v>9.5194003599999988</v>
      </c>
      <c r="H16" s="69">
        <v>85</v>
      </c>
      <c r="I16" s="93">
        <v>9.402654870000001</v>
      </c>
      <c r="J16" s="93">
        <v>9.021390760000001</v>
      </c>
    </row>
    <row r="17" spans="1:16" s="62" customFormat="1" ht="18.899999999999999" customHeight="1" x14ac:dyDescent="0.3">
      <c r="A17" s="79" t="s">
        <v>364</v>
      </c>
      <c r="B17" s="69">
        <v>68</v>
      </c>
      <c r="C17" s="93">
        <v>9.0909090900000002</v>
      </c>
      <c r="D17" s="93">
        <v>8.9738511699999997</v>
      </c>
      <c r="E17" s="69">
        <v>74</v>
      </c>
      <c r="F17" s="93">
        <v>10</v>
      </c>
      <c r="G17" s="93">
        <v>9.9725566299999997</v>
      </c>
      <c r="H17" s="69">
        <v>56</v>
      </c>
      <c r="I17" s="93">
        <v>9.0177133699999992</v>
      </c>
      <c r="J17" s="93">
        <v>8.7259186700000004</v>
      </c>
    </row>
    <row r="18" spans="1:16" s="62" customFormat="1" ht="18.899999999999999" customHeight="1" x14ac:dyDescent="0.3">
      <c r="A18" s="79" t="s">
        <v>357</v>
      </c>
      <c r="B18" s="69">
        <v>35</v>
      </c>
      <c r="C18" s="93">
        <v>6.2836624800000003</v>
      </c>
      <c r="D18" s="93">
        <v>7.8619862900000008</v>
      </c>
      <c r="E18" s="69">
        <v>46</v>
      </c>
      <c r="F18" s="93">
        <v>7.3836276100000005</v>
      </c>
      <c r="G18" s="93">
        <v>8.8990031900000002</v>
      </c>
      <c r="H18" s="69">
        <v>55</v>
      </c>
      <c r="I18" s="93">
        <v>9.8389982099999997</v>
      </c>
      <c r="J18" s="93">
        <v>11.06377262</v>
      </c>
    </row>
    <row r="19" spans="1:16" s="62" customFormat="1" ht="18.899999999999999" customHeight="1" x14ac:dyDescent="0.3">
      <c r="A19" s="80" t="s">
        <v>49</v>
      </c>
      <c r="B19" s="81">
        <v>1026</v>
      </c>
      <c r="C19" s="94">
        <v>8.5692808800000009</v>
      </c>
      <c r="D19" s="94">
        <v>8.0880119500000003</v>
      </c>
      <c r="E19" s="81">
        <v>984</v>
      </c>
      <c r="F19" s="94">
        <v>8.2571116900000003</v>
      </c>
      <c r="G19" s="94">
        <v>7.7251376900000004</v>
      </c>
      <c r="H19" s="81">
        <v>863</v>
      </c>
      <c r="I19" s="94">
        <v>8.1568998100000005</v>
      </c>
      <c r="J19" s="94">
        <v>7.5903638300000003</v>
      </c>
    </row>
    <row r="20" spans="1:16" ht="18.899999999999999" customHeight="1" x14ac:dyDescent="0.25">
      <c r="A20" s="82" t="s">
        <v>29</v>
      </c>
      <c r="B20" s="83">
        <v>9199</v>
      </c>
      <c r="C20" s="97">
        <v>7.8541362500000007</v>
      </c>
      <c r="D20" s="97">
        <v>7.8285872899999998</v>
      </c>
      <c r="E20" s="83">
        <v>9743</v>
      </c>
      <c r="F20" s="97">
        <v>8.1761956299999987</v>
      </c>
      <c r="G20" s="97">
        <v>8.0671750800000002</v>
      </c>
      <c r="H20" s="83">
        <v>7830</v>
      </c>
      <c r="I20" s="97">
        <v>7.7720207299999995</v>
      </c>
      <c r="J20" s="97">
        <v>7.7720207299999995</v>
      </c>
      <c r="K20" s="84"/>
      <c r="L20" s="84"/>
    </row>
    <row r="21" spans="1:16" ht="18.899999999999999" customHeight="1" x14ac:dyDescent="0.25">
      <c r="A21" s="72" t="s">
        <v>424</v>
      </c>
    </row>
    <row r="22" spans="1:16" s="66" customFormat="1" ht="18.899999999999999" customHeight="1" x14ac:dyDescent="0.3">
      <c r="A22" s="62"/>
      <c r="B22" s="73"/>
      <c r="C22" s="74"/>
      <c r="D22" s="74"/>
      <c r="E22" s="74"/>
      <c r="F22" s="74"/>
      <c r="G22" s="74"/>
      <c r="H22" s="73"/>
      <c r="I22" s="74"/>
      <c r="J22" s="74"/>
      <c r="O22" s="60"/>
      <c r="P22" s="60"/>
    </row>
    <row r="23" spans="1:16" ht="15.6" x14ac:dyDescent="0.3">
      <c r="A23" s="117" t="s">
        <v>472</v>
      </c>
      <c r="B23" s="75"/>
      <c r="C23" s="75"/>
      <c r="D23" s="75"/>
      <c r="E23" s="75"/>
      <c r="F23" s="75"/>
      <c r="G23" s="75"/>
      <c r="H23" s="75"/>
      <c r="I23" s="75"/>
      <c r="J23" s="75"/>
    </row>
    <row r="25" spans="1:16" x14ac:dyDescent="0.25">
      <c r="B25" s="74"/>
      <c r="H25" s="74"/>
    </row>
    <row r="26" spans="1:16" x14ac:dyDescent="0.25">
      <c r="B26" s="74"/>
      <c r="H26" s="74"/>
    </row>
    <row r="27" spans="1:16" x14ac:dyDescent="0.25">
      <c r="B27" s="74"/>
      <c r="H27" s="74"/>
    </row>
    <row r="28" spans="1:16" x14ac:dyDescent="0.25">
      <c r="B28" s="74"/>
      <c r="H28" s="74"/>
    </row>
    <row r="29" spans="1:16" x14ac:dyDescent="0.25">
      <c r="B29" s="74"/>
      <c r="H29" s="74"/>
    </row>
    <row r="30" spans="1:16" x14ac:dyDescent="0.25">
      <c r="B30" s="74"/>
      <c r="H30" s="74"/>
    </row>
    <row r="31" spans="1:16" x14ac:dyDescent="0.25">
      <c r="B31" s="74"/>
      <c r="H31" s="74"/>
    </row>
    <row r="32" spans="1:16"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A44" s="62"/>
      <c r="B44" s="62"/>
      <c r="C44" s="62"/>
      <c r="D44" s="62"/>
      <c r="F44" s="62"/>
      <c r="G44" s="62"/>
      <c r="H44" s="62"/>
      <c r="I44" s="62"/>
      <c r="J44" s="62"/>
    </row>
    <row r="45" spans="1:10" x14ac:dyDescent="0.25">
      <c r="B45" s="74"/>
      <c r="H45" s="74"/>
    </row>
    <row r="46" spans="1:10" x14ac:dyDescent="0.25">
      <c r="B46" s="74"/>
      <c r="H46"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453</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99" t="s">
        <v>460</v>
      </c>
      <c r="B3" s="64" t="s">
        <v>462</v>
      </c>
      <c r="C3" s="64" t="s">
        <v>465</v>
      </c>
      <c r="D3" s="64" t="s">
        <v>466</v>
      </c>
      <c r="E3" s="64" t="s">
        <v>463</v>
      </c>
      <c r="F3" s="64" t="s">
        <v>467</v>
      </c>
      <c r="G3" s="64" t="s">
        <v>468</v>
      </c>
      <c r="H3" s="64" t="s">
        <v>464</v>
      </c>
      <c r="I3" s="64" t="s">
        <v>469</v>
      </c>
      <c r="J3" s="65" t="s">
        <v>470</v>
      </c>
      <c r="O3" s="67"/>
      <c r="P3" s="67"/>
    </row>
    <row r="4" spans="1:16" s="62" customFormat="1" ht="18.899999999999999" customHeight="1" x14ac:dyDescent="0.3">
      <c r="A4" s="79" t="s">
        <v>380</v>
      </c>
      <c r="B4" s="69">
        <v>69</v>
      </c>
      <c r="C4" s="93">
        <v>5.2995391700000001</v>
      </c>
      <c r="D4" s="93">
        <v>5.1671394599999996</v>
      </c>
      <c r="E4" s="69">
        <v>125</v>
      </c>
      <c r="F4" s="93">
        <v>9.3984962400000001</v>
      </c>
      <c r="G4" s="93">
        <v>8.7165456700000004</v>
      </c>
      <c r="H4" s="69">
        <v>112</v>
      </c>
      <c r="I4" s="93">
        <v>9.1653027799999993</v>
      </c>
      <c r="J4" s="93">
        <v>8.722485859999999</v>
      </c>
    </row>
    <row r="5" spans="1:16" s="62" customFormat="1" ht="18.899999999999999" customHeight="1" x14ac:dyDescent="0.3">
      <c r="A5" s="79" t="s">
        <v>365</v>
      </c>
      <c r="B5" s="69">
        <v>195</v>
      </c>
      <c r="C5" s="93">
        <v>10.737885460000001</v>
      </c>
      <c r="D5" s="93">
        <v>9.6958327699999991</v>
      </c>
      <c r="E5" s="69">
        <v>139</v>
      </c>
      <c r="F5" s="93">
        <v>8.3034647599999989</v>
      </c>
      <c r="G5" s="93">
        <v>7.2270959100000001</v>
      </c>
      <c r="H5" s="69">
        <v>93</v>
      </c>
      <c r="I5" s="93">
        <v>7.6732673299999998</v>
      </c>
      <c r="J5" s="93">
        <v>7.0936191499999994</v>
      </c>
    </row>
    <row r="6" spans="1:16" s="62" customFormat="1" ht="18.899999999999999" customHeight="1" x14ac:dyDescent="0.3">
      <c r="A6" s="79" t="s">
        <v>398</v>
      </c>
      <c r="B6" s="69">
        <v>51</v>
      </c>
      <c r="C6" s="93">
        <v>5.2577319600000001</v>
      </c>
      <c r="D6" s="93">
        <v>4.9861912400000001</v>
      </c>
      <c r="E6" s="69">
        <v>69</v>
      </c>
      <c r="F6" s="93">
        <v>7.0696721299999998</v>
      </c>
      <c r="G6" s="93">
        <v>6.6861954400000005</v>
      </c>
      <c r="H6" s="69">
        <v>59</v>
      </c>
      <c r="I6" s="93">
        <v>6.2566277799999996</v>
      </c>
      <c r="J6" s="93">
        <v>6.0796540599999993</v>
      </c>
    </row>
    <row r="7" spans="1:16" s="62" customFormat="1" ht="18.899999999999999" customHeight="1" x14ac:dyDescent="0.3">
      <c r="A7" s="79" t="s">
        <v>366</v>
      </c>
      <c r="B7" s="69">
        <v>114</v>
      </c>
      <c r="C7" s="93">
        <v>9.2607636099999997</v>
      </c>
      <c r="D7" s="93">
        <v>8.0888553099999996</v>
      </c>
      <c r="E7" s="69">
        <v>95</v>
      </c>
      <c r="F7" s="93">
        <v>7.9232693899999997</v>
      </c>
      <c r="G7" s="93">
        <v>7.1644354899999998</v>
      </c>
      <c r="H7" s="69">
        <v>111</v>
      </c>
      <c r="I7" s="93">
        <v>10.47169811</v>
      </c>
      <c r="J7" s="93">
        <v>9.1539654200000005</v>
      </c>
    </row>
    <row r="8" spans="1:16" s="62" customFormat="1" ht="18.899999999999999" customHeight="1" x14ac:dyDescent="0.3">
      <c r="A8" s="79" t="s">
        <v>367</v>
      </c>
      <c r="B8" s="69">
        <v>152</v>
      </c>
      <c r="C8" s="93">
        <v>10.66666667</v>
      </c>
      <c r="D8" s="93">
        <v>9.1809325799999986</v>
      </c>
      <c r="E8" s="69">
        <v>117</v>
      </c>
      <c r="F8" s="93">
        <v>8.5777126100000007</v>
      </c>
      <c r="G8" s="93">
        <v>7.7381689099999997</v>
      </c>
      <c r="H8" s="69">
        <v>104</v>
      </c>
      <c r="I8" s="93">
        <v>9.437386570000001</v>
      </c>
      <c r="J8" s="93">
        <v>8.319709940000001</v>
      </c>
    </row>
    <row r="9" spans="1:16" s="62" customFormat="1" ht="18.899999999999999" customHeight="1" x14ac:dyDescent="0.3">
      <c r="A9" s="79" t="s">
        <v>379</v>
      </c>
      <c r="B9" s="69">
        <v>63</v>
      </c>
      <c r="C9" s="93">
        <v>8.3665338600000005</v>
      </c>
      <c r="D9" s="93">
        <v>7.6409923800000001</v>
      </c>
      <c r="E9" s="69">
        <v>48</v>
      </c>
      <c r="F9" s="93">
        <v>7.0901034000000003</v>
      </c>
      <c r="G9" s="93">
        <v>6.7117788900000006</v>
      </c>
      <c r="H9" s="69">
        <v>70</v>
      </c>
      <c r="I9" s="93">
        <v>10.07194245</v>
      </c>
      <c r="J9" s="93">
        <v>9.065795790000001</v>
      </c>
    </row>
    <row r="10" spans="1:16" s="62" customFormat="1" ht="18.899999999999999" customHeight="1" x14ac:dyDescent="0.3">
      <c r="A10" s="79" t="s">
        <v>368</v>
      </c>
      <c r="B10" s="69">
        <v>64</v>
      </c>
      <c r="C10" s="93">
        <v>10.14263074</v>
      </c>
      <c r="D10" s="93">
        <v>8.6952974800000007</v>
      </c>
      <c r="E10" s="69">
        <v>59</v>
      </c>
      <c r="F10" s="93">
        <v>10.154905340000001</v>
      </c>
      <c r="G10" s="93">
        <v>8.5388743500000004</v>
      </c>
      <c r="H10" s="69">
        <v>45</v>
      </c>
      <c r="I10" s="93">
        <v>10.04464286</v>
      </c>
      <c r="J10" s="93">
        <v>8.4708135899999988</v>
      </c>
    </row>
    <row r="11" spans="1:16" s="62" customFormat="1" ht="18.899999999999999" customHeight="1" x14ac:dyDescent="0.3">
      <c r="A11" s="79" t="s">
        <v>369</v>
      </c>
      <c r="B11" s="69">
        <v>135</v>
      </c>
      <c r="C11" s="93">
        <v>15.481651380000001</v>
      </c>
      <c r="D11" s="93">
        <v>12.157464190000001</v>
      </c>
      <c r="E11" s="69">
        <v>116</v>
      </c>
      <c r="F11" s="93">
        <v>13.959085439999999</v>
      </c>
      <c r="G11" s="93">
        <v>10.540948159999999</v>
      </c>
      <c r="H11" s="69">
        <v>66</v>
      </c>
      <c r="I11" s="93">
        <v>12.08791209</v>
      </c>
      <c r="J11" s="93">
        <v>10.131410150000001</v>
      </c>
    </row>
    <row r="12" spans="1:16" s="62" customFormat="1" ht="18.899999999999999" customHeight="1" x14ac:dyDescent="0.3">
      <c r="A12" s="79" t="s">
        <v>370</v>
      </c>
      <c r="B12" s="69">
        <v>127</v>
      </c>
      <c r="C12" s="93">
        <v>8.8378566500000009</v>
      </c>
      <c r="D12" s="93">
        <v>7.4776767900000003</v>
      </c>
      <c r="E12" s="69">
        <v>126</v>
      </c>
      <c r="F12" s="93">
        <v>9.1304347799999999</v>
      </c>
      <c r="G12" s="93">
        <v>7.704563020000001</v>
      </c>
      <c r="H12" s="69">
        <v>117</v>
      </c>
      <c r="I12" s="93">
        <v>10.04291845</v>
      </c>
      <c r="J12" s="93">
        <v>9.3011585600000011</v>
      </c>
    </row>
    <row r="13" spans="1:16" s="62" customFormat="1" ht="18.899999999999999" customHeight="1" x14ac:dyDescent="0.3">
      <c r="A13" s="79" t="s">
        <v>371</v>
      </c>
      <c r="B13" s="69">
        <v>144</v>
      </c>
      <c r="C13" s="93">
        <v>9.455022979999999</v>
      </c>
      <c r="D13" s="93">
        <v>8.1001454000000006</v>
      </c>
      <c r="E13" s="69">
        <v>121</v>
      </c>
      <c r="F13" s="93">
        <v>8.6120996400000003</v>
      </c>
      <c r="G13" s="93">
        <v>7.5567264700000001</v>
      </c>
      <c r="H13" s="69">
        <v>105</v>
      </c>
      <c r="I13" s="93">
        <v>8.7354409300000011</v>
      </c>
      <c r="J13" s="93">
        <v>7.62821427</v>
      </c>
    </row>
    <row r="14" spans="1:16" s="62" customFormat="1" ht="18.899999999999999" customHeight="1" x14ac:dyDescent="0.3">
      <c r="A14" s="79" t="s">
        <v>372</v>
      </c>
      <c r="B14" s="69">
        <v>203</v>
      </c>
      <c r="C14" s="93">
        <v>13.328956010000001</v>
      </c>
      <c r="D14" s="93">
        <v>11.44763723</v>
      </c>
      <c r="E14" s="69">
        <v>209</v>
      </c>
      <c r="F14" s="93">
        <v>14.84375</v>
      </c>
      <c r="G14" s="93">
        <v>12.61576515</v>
      </c>
      <c r="H14" s="69">
        <v>149</v>
      </c>
      <c r="I14" s="93">
        <v>12.035541199999999</v>
      </c>
      <c r="J14" s="93">
        <v>10.701783469999999</v>
      </c>
    </row>
    <row r="15" spans="1:16" s="62" customFormat="1" ht="18.899999999999999" customHeight="1" x14ac:dyDescent="0.3">
      <c r="A15" s="79" t="s">
        <v>373</v>
      </c>
      <c r="B15" s="69">
        <v>117</v>
      </c>
      <c r="C15" s="93">
        <v>9.27835052</v>
      </c>
      <c r="D15" s="93">
        <v>7.6954830700000008</v>
      </c>
      <c r="E15" s="69">
        <v>104</v>
      </c>
      <c r="F15" s="93">
        <v>8.8964927300000003</v>
      </c>
      <c r="G15" s="93">
        <v>8.0474454400000006</v>
      </c>
      <c r="H15" s="69">
        <v>119</v>
      </c>
      <c r="I15" s="93">
        <v>11.598440549999999</v>
      </c>
      <c r="J15" s="93">
        <v>10.14995124</v>
      </c>
    </row>
    <row r="16" spans="1:16" s="62" customFormat="1" ht="18.899999999999999" customHeight="1" x14ac:dyDescent="0.3">
      <c r="A16" s="79" t="s">
        <v>374</v>
      </c>
      <c r="B16" s="69">
        <v>94</v>
      </c>
      <c r="C16" s="93">
        <v>11.019929659999999</v>
      </c>
      <c r="D16" s="93">
        <v>8.8562476400000012</v>
      </c>
      <c r="E16" s="69">
        <v>80</v>
      </c>
      <c r="F16" s="93">
        <v>10.38961039</v>
      </c>
      <c r="G16" s="93">
        <v>8.5674569100000006</v>
      </c>
      <c r="H16" s="69">
        <v>59</v>
      </c>
      <c r="I16" s="93">
        <v>9.8006644500000011</v>
      </c>
      <c r="J16" s="93">
        <v>8.4245256800000003</v>
      </c>
    </row>
    <row r="17" spans="1:12" s="62" customFormat="1" ht="18.899999999999999" customHeight="1" x14ac:dyDescent="0.3">
      <c r="A17" s="79" t="s">
        <v>378</v>
      </c>
      <c r="B17" s="69">
        <v>96</v>
      </c>
      <c r="C17" s="93">
        <v>11.267605629999998</v>
      </c>
      <c r="D17" s="93">
        <v>10.37372212</v>
      </c>
      <c r="E17" s="69">
        <v>77</v>
      </c>
      <c r="F17" s="93">
        <v>8.7699316599999992</v>
      </c>
      <c r="G17" s="93">
        <v>8.2768414900000007</v>
      </c>
      <c r="H17" s="69">
        <v>59</v>
      </c>
      <c r="I17" s="93">
        <v>8.1717451499999996</v>
      </c>
      <c r="J17" s="93">
        <v>7.4079440700000001</v>
      </c>
    </row>
    <row r="18" spans="1:12" s="62" customFormat="1" ht="18.899999999999999" customHeight="1" x14ac:dyDescent="0.3">
      <c r="A18" s="79" t="s">
        <v>375</v>
      </c>
      <c r="B18" s="69">
        <v>197</v>
      </c>
      <c r="C18" s="93">
        <v>14.879154080000001</v>
      </c>
      <c r="D18" s="93">
        <v>13.33088124</v>
      </c>
      <c r="E18" s="69">
        <v>134</v>
      </c>
      <c r="F18" s="93">
        <v>12.73764259</v>
      </c>
      <c r="G18" s="93">
        <v>11.038360379999999</v>
      </c>
      <c r="H18" s="69">
        <v>81</v>
      </c>
      <c r="I18" s="93">
        <v>10.53315995</v>
      </c>
      <c r="J18" s="93">
        <v>9.59005464</v>
      </c>
    </row>
    <row r="19" spans="1:12" s="62" customFormat="1" ht="18.899999999999999" customHeight="1" x14ac:dyDescent="0.3">
      <c r="A19" s="79" t="s">
        <v>376</v>
      </c>
      <c r="B19" s="69">
        <v>157</v>
      </c>
      <c r="C19" s="93">
        <v>10.948396089999999</v>
      </c>
      <c r="D19" s="93">
        <v>10.32611788</v>
      </c>
      <c r="E19" s="69">
        <v>104</v>
      </c>
      <c r="F19" s="93">
        <v>8.8888888900000005</v>
      </c>
      <c r="G19" s="93">
        <v>8.2963020000000007</v>
      </c>
      <c r="H19" s="69">
        <v>87</v>
      </c>
      <c r="I19" s="93">
        <v>9.1675447800000001</v>
      </c>
      <c r="J19" s="93">
        <v>8.8773434400000006</v>
      </c>
    </row>
    <row r="20" spans="1:12" s="62" customFormat="1" ht="18.899999999999999" customHeight="1" x14ac:dyDescent="0.3">
      <c r="A20" s="79" t="s">
        <v>377</v>
      </c>
      <c r="B20" s="69">
        <v>87</v>
      </c>
      <c r="C20" s="93">
        <v>6.9599999999999991</v>
      </c>
      <c r="D20" s="93">
        <v>6.7299054499999995</v>
      </c>
      <c r="E20" s="69">
        <v>135</v>
      </c>
      <c r="F20" s="93">
        <v>9.719222460000001</v>
      </c>
      <c r="G20" s="93">
        <v>9.4815465200000002</v>
      </c>
      <c r="H20" s="69">
        <v>111</v>
      </c>
      <c r="I20" s="93">
        <v>9.0538336099999999</v>
      </c>
      <c r="J20" s="93">
        <v>8.5388889100000007</v>
      </c>
    </row>
    <row r="21" spans="1:12" s="62" customFormat="1" ht="18.899999999999999" customHeight="1" x14ac:dyDescent="0.3">
      <c r="A21" s="80" t="s">
        <v>172</v>
      </c>
      <c r="B21" s="81">
        <v>2065</v>
      </c>
      <c r="C21" s="94">
        <v>10.094344230000001</v>
      </c>
      <c r="D21" s="94">
        <v>9.1964812600000005</v>
      </c>
      <c r="E21" s="81">
        <v>1858</v>
      </c>
      <c r="F21" s="94">
        <v>9.6504440900000006</v>
      </c>
      <c r="G21" s="94">
        <v>8.758170830000001</v>
      </c>
      <c r="H21" s="81">
        <v>1547</v>
      </c>
      <c r="I21" s="94">
        <v>9.5926086699999988</v>
      </c>
      <c r="J21" s="94">
        <v>8.9242681200000007</v>
      </c>
    </row>
    <row r="22" spans="1:12" ht="18.899999999999999" customHeight="1" x14ac:dyDescent="0.25">
      <c r="A22" s="82" t="s">
        <v>29</v>
      </c>
      <c r="B22" s="83">
        <v>9199</v>
      </c>
      <c r="C22" s="97">
        <v>7.8541362500000007</v>
      </c>
      <c r="D22" s="97">
        <v>7.8285872899999998</v>
      </c>
      <c r="E22" s="83">
        <v>9743</v>
      </c>
      <c r="F22" s="97">
        <v>8.1761956299999987</v>
      </c>
      <c r="G22" s="97">
        <v>8.0671750800000002</v>
      </c>
      <c r="H22" s="83">
        <v>7830</v>
      </c>
      <c r="I22" s="97">
        <v>7.7720207299999995</v>
      </c>
      <c r="J22" s="97">
        <v>7.7720207299999995</v>
      </c>
      <c r="K22" s="84"/>
      <c r="L22" s="84"/>
    </row>
    <row r="23" spans="1:12" ht="18.899999999999999" customHeight="1" x14ac:dyDescent="0.25">
      <c r="A23" s="72" t="s">
        <v>424</v>
      </c>
    </row>
    <row r="25" spans="1:12" ht="15.6" x14ac:dyDescent="0.3">
      <c r="A25" s="117" t="s">
        <v>472</v>
      </c>
      <c r="B25" s="75"/>
      <c r="C25" s="75"/>
      <c r="D25" s="75"/>
      <c r="E25" s="75"/>
      <c r="F25" s="75"/>
      <c r="G25" s="75"/>
      <c r="H25" s="75"/>
      <c r="I25" s="75"/>
      <c r="J25" s="75"/>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B42" s="74"/>
      <c r="H42" s="74"/>
    </row>
    <row r="43" spans="1:10" x14ac:dyDescent="0.25">
      <c r="B43" s="74"/>
      <c r="H43" s="74"/>
    </row>
    <row r="44" spans="1:10" x14ac:dyDescent="0.25">
      <c r="B44" s="74"/>
      <c r="H44" s="74"/>
    </row>
    <row r="45" spans="1:10" x14ac:dyDescent="0.25">
      <c r="A45" s="62"/>
      <c r="B45" s="62"/>
      <c r="C45" s="62"/>
      <c r="D45" s="62"/>
      <c r="F45" s="62"/>
      <c r="G45" s="62"/>
      <c r="H45" s="62"/>
      <c r="I45" s="62"/>
      <c r="J45" s="62"/>
    </row>
    <row r="46" spans="1:10" x14ac:dyDescent="0.25">
      <c r="B46" s="74"/>
      <c r="H46" s="74"/>
    </row>
    <row r="47" spans="1:10" x14ac:dyDescent="0.25">
      <c r="B47" s="74"/>
      <c r="H47"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4" customWidth="1"/>
    <col min="2" max="2" width="20.77734375" style="73" customWidth="1"/>
    <col min="3" max="7" width="20.77734375" style="74" customWidth="1"/>
    <col min="8" max="8" width="20.77734375" style="73" customWidth="1"/>
    <col min="9" max="10" width="20.77734375" style="74" customWidth="1"/>
    <col min="11" max="12" width="10.5546875" style="74" customWidth="1"/>
    <col min="13" max="16384" width="9.33203125" style="74"/>
  </cols>
  <sheetData>
    <row r="1" spans="1:16" s="62" customFormat="1" ht="18.899999999999999" customHeight="1" x14ac:dyDescent="0.3">
      <c r="A1" s="116" t="s">
        <v>454</v>
      </c>
      <c r="B1" s="61"/>
      <c r="C1" s="61"/>
      <c r="D1" s="61"/>
      <c r="E1" s="61"/>
      <c r="F1" s="61"/>
      <c r="G1" s="61"/>
      <c r="H1" s="61"/>
      <c r="I1" s="61"/>
      <c r="J1" s="61"/>
    </row>
    <row r="2" spans="1:16" s="62" customFormat="1" ht="18.899999999999999" customHeight="1" x14ac:dyDescent="0.3">
      <c r="A2" s="1" t="s">
        <v>455</v>
      </c>
      <c r="B2" s="63"/>
      <c r="C2" s="63"/>
      <c r="D2" s="63"/>
      <c r="E2" s="63"/>
      <c r="F2" s="63"/>
      <c r="G2" s="63"/>
      <c r="H2" s="63"/>
      <c r="I2" s="63"/>
      <c r="J2" s="63"/>
    </row>
    <row r="3" spans="1:16" s="66" customFormat="1" ht="54" customHeight="1" x14ac:dyDescent="0.3">
      <c r="A3" s="99" t="s">
        <v>460</v>
      </c>
      <c r="B3" s="64" t="s">
        <v>462</v>
      </c>
      <c r="C3" s="64" t="s">
        <v>465</v>
      </c>
      <c r="D3" s="64" t="s">
        <v>466</v>
      </c>
      <c r="E3" s="64" t="s">
        <v>463</v>
      </c>
      <c r="F3" s="64" t="s">
        <v>467</v>
      </c>
      <c r="G3" s="64" t="s">
        <v>468</v>
      </c>
      <c r="H3" s="64" t="s">
        <v>464</v>
      </c>
      <c r="I3" s="64" t="s">
        <v>469</v>
      </c>
      <c r="J3" s="65" t="s">
        <v>470</v>
      </c>
      <c r="O3" s="67"/>
      <c r="P3" s="67"/>
    </row>
    <row r="4" spans="1:16" s="62" customFormat="1" ht="56.25" customHeight="1" x14ac:dyDescent="0.3">
      <c r="A4" s="85" t="s">
        <v>391</v>
      </c>
      <c r="B4" s="69">
        <v>70</v>
      </c>
      <c r="C4" s="93">
        <v>8.88324873</v>
      </c>
      <c r="D4" s="93">
        <v>8.3679473700000013</v>
      </c>
      <c r="E4" s="69">
        <v>73</v>
      </c>
      <c r="F4" s="93">
        <v>10.11080332</v>
      </c>
      <c r="G4" s="93">
        <v>9.0719298599999991</v>
      </c>
      <c r="H4" s="69">
        <v>40</v>
      </c>
      <c r="I4" s="93">
        <v>7.5471698099999998</v>
      </c>
      <c r="J4" s="93">
        <v>6.8865669399999998</v>
      </c>
    </row>
    <row r="5" spans="1:16" s="62" customFormat="1" ht="56.25" customHeight="1" x14ac:dyDescent="0.3">
      <c r="A5" s="85" t="s">
        <v>381</v>
      </c>
      <c r="B5" s="69">
        <v>20</v>
      </c>
      <c r="C5" s="93">
        <v>10.989010990000001</v>
      </c>
      <c r="D5" s="93">
        <v>12.264636060000001</v>
      </c>
      <c r="E5" s="69">
        <v>26</v>
      </c>
      <c r="F5" s="93">
        <v>14.772727269999999</v>
      </c>
      <c r="G5" s="93">
        <v>15.303843680000002</v>
      </c>
      <c r="H5" s="69" t="s">
        <v>436</v>
      </c>
      <c r="I5" s="93" t="s">
        <v>436</v>
      </c>
      <c r="J5" s="93" t="s">
        <v>436</v>
      </c>
    </row>
    <row r="6" spans="1:16" s="62" customFormat="1" ht="56.25" customHeight="1" x14ac:dyDescent="0.3">
      <c r="A6" s="85" t="s">
        <v>392</v>
      </c>
      <c r="B6" s="69">
        <v>99</v>
      </c>
      <c r="C6" s="93">
        <v>6.7622950799999995</v>
      </c>
      <c r="D6" s="93">
        <v>7.4950571100000003</v>
      </c>
      <c r="E6" s="69">
        <v>95</v>
      </c>
      <c r="F6" s="93">
        <v>6.9141193599999999</v>
      </c>
      <c r="G6" s="93">
        <v>7.7735835099999999</v>
      </c>
      <c r="H6" s="69">
        <v>88</v>
      </c>
      <c r="I6" s="93">
        <v>7.5149444900000004</v>
      </c>
      <c r="J6" s="93">
        <v>8.1866128899999993</v>
      </c>
    </row>
    <row r="7" spans="1:16" s="62" customFormat="1" ht="56.25" customHeight="1" x14ac:dyDescent="0.3">
      <c r="A7" s="85" t="s">
        <v>390</v>
      </c>
      <c r="B7" s="69">
        <v>133</v>
      </c>
      <c r="C7" s="93">
        <v>9.0230664899999997</v>
      </c>
      <c r="D7" s="93">
        <v>9.2015672600000009</v>
      </c>
      <c r="E7" s="69">
        <v>93</v>
      </c>
      <c r="F7" s="93">
        <v>7.7371048299999998</v>
      </c>
      <c r="G7" s="93">
        <v>7.6420382800000004</v>
      </c>
      <c r="H7" s="69">
        <v>75</v>
      </c>
      <c r="I7" s="93">
        <v>7.3964497000000007</v>
      </c>
      <c r="J7" s="93">
        <v>7.2532116899999997</v>
      </c>
    </row>
    <row r="8" spans="1:16" s="62" customFormat="1" ht="56.25" customHeight="1" x14ac:dyDescent="0.3">
      <c r="A8" s="85" t="s">
        <v>395</v>
      </c>
      <c r="B8" s="69">
        <v>12</v>
      </c>
      <c r="C8" s="93">
        <v>6.7039106099999994</v>
      </c>
      <c r="D8" s="93">
        <v>7.9060425599999995</v>
      </c>
      <c r="E8" s="69">
        <v>11</v>
      </c>
      <c r="F8" s="93">
        <v>6.0109289599999993</v>
      </c>
      <c r="G8" s="93">
        <v>6.7409840000000001</v>
      </c>
      <c r="H8" s="69" t="s">
        <v>436</v>
      </c>
      <c r="I8" s="93" t="s">
        <v>436</v>
      </c>
      <c r="J8" s="93" t="s">
        <v>436</v>
      </c>
    </row>
    <row r="9" spans="1:16" s="62" customFormat="1" ht="56.25" customHeight="1" x14ac:dyDescent="0.3">
      <c r="A9" s="85" t="s">
        <v>396</v>
      </c>
      <c r="B9" s="69">
        <v>20</v>
      </c>
      <c r="C9" s="93">
        <v>9.8522167500000002</v>
      </c>
      <c r="D9" s="93">
        <v>10.03459391</v>
      </c>
      <c r="E9" s="69">
        <v>17</v>
      </c>
      <c r="F9" s="93">
        <v>10.429447849999999</v>
      </c>
      <c r="G9" s="93">
        <v>11.6302418</v>
      </c>
      <c r="H9" s="69">
        <v>11</v>
      </c>
      <c r="I9" s="93">
        <v>8.7301587299999994</v>
      </c>
      <c r="J9" s="93">
        <v>8.9685248600000005</v>
      </c>
    </row>
    <row r="10" spans="1:16" s="62" customFormat="1" ht="56.25" customHeight="1" x14ac:dyDescent="0.3">
      <c r="A10" s="85" t="s">
        <v>397</v>
      </c>
      <c r="B10" s="69">
        <v>30</v>
      </c>
      <c r="C10" s="93">
        <v>7.4074074099999994</v>
      </c>
      <c r="D10" s="93">
        <v>8.6950204899999992</v>
      </c>
      <c r="E10" s="69">
        <v>30</v>
      </c>
      <c r="F10" s="93">
        <v>8.875739639999999</v>
      </c>
      <c r="G10" s="93">
        <v>9.8134319100000003</v>
      </c>
      <c r="H10" s="69">
        <v>17</v>
      </c>
      <c r="I10" s="93">
        <v>7.2033898299999999</v>
      </c>
      <c r="J10" s="93">
        <v>8.1588732000000004</v>
      </c>
    </row>
    <row r="11" spans="1:16" s="62" customFormat="1" ht="56.25" customHeight="1" x14ac:dyDescent="0.3">
      <c r="A11" s="85" t="s">
        <v>384</v>
      </c>
      <c r="B11" s="69">
        <v>78</v>
      </c>
      <c r="C11" s="93">
        <v>10.441767070000001</v>
      </c>
      <c r="D11" s="93">
        <v>12.068822390000001</v>
      </c>
      <c r="E11" s="69">
        <v>61</v>
      </c>
      <c r="F11" s="93">
        <v>8.1989247299999999</v>
      </c>
      <c r="G11" s="93">
        <v>9.8319092000000001</v>
      </c>
      <c r="H11" s="69">
        <v>48</v>
      </c>
      <c r="I11" s="93">
        <v>7.6677316300000005</v>
      </c>
      <c r="J11" s="93">
        <v>8.7747657599999993</v>
      </c>
    </row>
    <row r="12" spans="1:16" s="62" customFormat="1" ht="56.25" customHeight="1" x14ac:dyDescent="0.3">
      <c r="A12" s="85" t="s">
        <v>385</v>
      </c>
      <c r="B12" s="69">
        <v>37</v>
      </c>
      <c r="C12" s="93">
        <v>6.45724258</v>
      </c>
      <c r="D12" s="93">
        <v>7.6921437300000006</v>
      </c>
      <c r="E12" s="69">
        <v>34</v>
      </c>
      <c r="F12" s="93">
        <v>5</v>
      </c>
      <c r="G12" s="93">
        <v>6.1212270599999998</v>
      </c>
      <c r="H12" s="69">
        <v>29</v>
      </c>
      <c r="I12" s="93">
        <v>5.45112782</v>
      </c>
      <c r="J12" s="93">
        <v>6.0729412000000007</v>
      </c>
    </row>
    <row r="13" spans="1:16" s="62" customFormat="1" ht="56.25" customHeight="1" x14ac:dyDescent="0.3">
      <c r="A13" s="85" t="s">
        <v>393</v>
      </c>
      <c r="B13" s="69">
        <v>59</v>
      </c>
      <c r="C13" s="93">
        <v>9.7682119200000006</v>
      </c>
      <c r="D13" s="93">
        <v>11.42219244</v>
      </c>
      <c r="E13" s="69">
        <v>44</v>
      </c>
      <c r="F13" s="93">
        <v>8.4942084900000001</v>
      </c>
      <c r="G13" s="93">
        <v>10.140439499999999</v>
      </c>
      <c r="H13" s="69">
        <v>48</v>
      </c>
      <c r="I13" s="93">
        <v>8.3478260899999999</v>
      </c>
      <c r="J13" s="93">
        <v>9.5447452899999998</v>
      </c>
    </row>
    <row r="14" spans="1:16" s="62" customFormat="1" ht="56.25" customHeight="1" x14ac:dyDescent="0.3">
      <c r="A14" s="85" t="s">
        <v>394</v>
      </c>
      <c r="B14" s="69">
        <v>56</v>
      </c>
      <c r="C14" s="93">
        <v>7.4369189899999997</v>
      </c>
      <c r="D14" s="93">
        <v>8.9138237199999999</v>
      </c>
      <c r="E14" s="69">
        <v>49</v>
      </c>
      <c r="F14" s="93">
        <v>6.9014084499999999</v>
      </c>
      <c r="G14" s="93">
        <v>8.4373327800000002</v>
      </c>
      <c r="H14" s="69">
        <v>48</v>
      </c>
      <c r="I14" s="93">
        <v>8.2191780800000007</v>
      </c>
      <c r="J14" s="93">
        <v>9.7861985899999997</v>
      </c>
    </row>
    <row r="15" spans="1:16" s="62" customFormat="1" ht="56.25" customHeight="1" x14ac:dyDescent="0.3">
      <c r="A15" s="85" t="s">
        <v>386</v>
      </c>
      <c r="B15" s="69">
        <v>47</v>
      </c>
      <c r="C15" s="93">
        <v>11.21718377</v>
      </c>
      <c r="D15" s="93">
        <v>13.96376701</v>
      </c>
      <c r="E15" s="69">
        <v>33</v>
      </c>
      <c r="F15" s="93">
        <v>7.9518072300000009</v>
      </c>
      <c r="G15" s="93">
        <v>9.6661552900000007</v>
      </c>
      <c r="H15" s="69">
        <v>18</v>
      </c>
      <c r="I15" s="93">
        <v>6.3604240300000008</v>
      </c>
      <c r="J15" s="93">
        <v>7.0664345899999992</v>
      </c>
    </row>
    <row r="16" spans="1:16" s="62" customFormat="1" ht="56.25" customHeight="1" x14ac:dyDescent="0.3">
      <c r="A16" s="85" t="s">
        <v>389</v>
      </c>
      <c r="B16" s="69">
        <v>34</v>
      </c>
      <c r="C16" s="93">
        <v>10.21021021</v>
      </c>
      <c r="D16" s="93">
        <v>12.208931160000001</v>
      </c>
      <c r="E16" s="69">
        <v>13</v>
      </c>
      <c r="F16" s="93">
        <v>4.7794117599999995</v>
      </c>
      <c r="G16" s="93">
        <v>5.9922251599999994</v>
      </c>
      <c r="H16" s="69">
        <v>23</v>
      </c>
      <c r="I16" s="93">
        <v>8.0701754399999999</v>
      </c>
      <c r="J16" s="93">
        <v>9.5921353299999996</v>
      </c>
    </row>
    <row r="17" spans="1:12" s="62" customFormat="1" ht="56.25" customHeight="1" x14ac:dyDescent="0.3">
      <c r="A17" s="85" t="s">
        <v>388</v>
      </c>
      <c r="B17" s="69">
        <v>110</v>
      </c>
      <c r="C17" s="93">
        <v>7.6019350400000008</v>
      </c>
      <c r="D17" s="93">
        <v>9.4067801199999987</v>
      </c>
      <c r="E17" s="69">
        <v>223</v>
      </c>
      <c r="F17" s="93">
        <v>12.92004635</v>
      </c>
      <c r="G17" s="93">
        <v>14.841681379999999</v>
      </c>
      <c r="H17" s="69">
        <v>147</v>
      </c>
      <c r="I17" s="93">
        <v>9.7804391199999987</v>
      </c>
      <c r="J17" s="93">
        <v>10.779481990000001</v>
      </c>
    </row>
    <row r="18" spans="1:12" s="62" customFormat="1" ht="56.25" customHeight="1" x14ac:dyDescent="0.3">
      <c r="A18" s="85" t="s">
        <v>387</v>
      </c>
      <c r="B18" s="69">
        <v>84</v>
      </c>
      <c r="C18" s="93">
        <v>12.20930233</v>
      </c>
      <c r="D18" s="93">
        <v>14.346122180000002</v>
      </c>
      <c r="E18" s="69">
        <v>53</v>
      </c>
      <c r="F18" s="93">
        <v>8.1538461500000015</v>
      </c>
      <c r="G18" s="93">
        <v>9.8096209000000005</v>
      </c>
      <c r="H18" s="69">
        <v>38</v>
      </c>
      <c r="I18" s="93">
        <v>7.2380952400000007</v>
      </c>
      <c r="J18" s="93">
        <v>8.4932386199999996</v>
      </c>
    </row>
    <row r="19" spans="1:12" s="62" customFormat="1" ht="18.600000000000001" customHeight="1" x14ac:dyDescent="0.3">
      <c r="A19" s="80" t="s">
        <v>170</v>
      </c>
      <c r="B19" s="81">
        <v>889</v>
      </c>
      <c r="C19" s="94">
        <v>8.6655619500000007</v>
      </c>
      <c r="D19" s="94">
        <v>9.4345300200000004</v>
      </c>
      <c r="E19" s="81">
        <v>855</v>
      </c>
      <c r="F19" s="94">
        <v>8.6599817699999999</v>
      </c>
      <c r="G19" s="94">
        <v>9.53667555</v>
      </c>
      <c r="H19" s="81">
        <v>637</v>
      </c>
      <c r="I19" s="94">
        <v>7.7390353499999991</v>
      </c>
      <c r="J19" s="94">
        <v>8.1990666099999991</v>
      </c>
    </row>
    <row r="20" spans="1:12" ht="18.899999999999999" customHeight="1" x14ac:dyDescent="0.25">
      <c r="A20" s="82" t="s">
        <v>29</v>
      </c>
      <c r="B20" s="83">
        <v>9199</v>
      </c>
      <c r="C20" s="97">
        <v>7.8541362500000007</v>
      </c>
      <c r="D20" s="97">
        <v>7.8285872899999998</v>
      </c>
      <c r="E20" s="83">
        <v>9743</v>
      </c>
      <c r="F20" s="97">
        <v>8.1761956299999987</v>
      </c>
      <c r="G20" s="97">
        <v>8.0671750800000002</v>
      </c>
      <c r="H20" s="83">
        <v>7830</v>
      </c>
      <c r="I20" s="97">
        <v>7.7720207299999995</v>
      </c>
      <c r="J20" s="97">
        <v>7.7720207299999995</v>
      </c>
      <c r="K20" s="84"/>
      <c r="L20" s="84"/>
    </row>
    <row r="21" spans="1:12" ht="18.899999999999999" customHeight="1" x14ac:dyDescent="0.25">
      <c r="A21" s="72" t="s">
        <v>424</v>
      </c>
    </row>
    <row r="23" spans="1:12" ht="15.6" x14ac:dyDescent="0.3">
      <c r="A23" s="117" t="s">
        <v>472</v>
      </c>
      <c r="B23" s="75"/>
      <c r="C23" s="75"/>
      <c r="D23" s="75"/>
      <c r="E23" s="75"/>
      <c r="F23" s="75"/>
      <c r="G23" s="75"/>
      <c r="H23" s="75"/>
      <c r="I23" s="75"/>
      <c r="J23" s="75"/>
    </row>
    <row r="24" spans="1:12" x14ac:dyDescent="0.25">
      <c r="B24" s="74"/>
      <c r="H24" s="74"/>
    </row>
    <row r="25" spans="1:12" x14ac:dyDescent="0.25">
      <c r="B25" s="74"/>
      <c r="H25" s="74"/>
    </row>
    <row r="26" spans="1:12" x14ac:dyDescent="0.25">
      <c r="B26" s="74"/>
      <c r="H26" s="74"/>
    </row>
    <row r="27" spans="1:12" x14ac:dyDescent="0.25">
      <c r="B27" s="74"/>
      <c r="H27" s="74"/>
    </row>
    <row r="28" spans="1:12" x14ac:dyDescent="0.25">
      <c r="B28" s="74"/>
      <c r="H28" s="74"/>
    </row>
    <row r="29" spans="1:12" x14ac:dyDescent="0.25">
      <c r="B29" s="74"/>
      <c r="H29" s="74"/>
    </row>
    <row r="30" spans="1:12" x14ac:dyDescent="0.25">
      <c r="B30" s="74"/>
      <c r="H30" s="74"/>
    </row>
    <row r="31" spans="1:12" x14ac:dyDescent="0.25">
      <c r="B31" s="74"/>
      <c r="H31" s="74"/>
    </row>
    <row r="32" spans="1:12" x14ac:dyDescent="0.25">
      <c r="B32" s="74"/>
      <c r="H32" s="74"/>
    </row>
    <row r="33" spans="1:10" x14ac:dyDescent="0.25">
      <c r="B33" s="74"/>
      <c r="H33" s="74"/>
    </row>
    <row r="34" spans="1:10" x14ac:dyDescent="0.25">
      <c r="B34" s="74"/>
      <c r="H34" s="74"/>
    </row>
    <row r="35" spans="1:10" x14ac:dyDescent="0.25">
      <c r="B35" s="74"/>
      <c r="H35" s="74"/>
    </row>
    <row r="36" spans="1:10" x14ac:dyDescent="0.25">
      <c r="B36" s="74"/>
      <c r="H36" s="74"/>
    </row>
    <row r="37" spans="1:10" x14ac:dyDescent="0.25">
      <c r="B37" s="74"/>
      <c r="H37" s="74"/>
    </row>
    <row r="38" spans="1:10" x14ac:dyDescent="0.25">
      <c r="B38" s="74"/>
      <c r="H38" s="74"/>
    </row>
    <row r="39" spans="1:10" x14ac:dyDescent="0.25">
      <c r="B39" s="74"/>
      <c r="H39" s="74"/>
    </row>
    <row r="40" spans="1:10" x14ac:dyDescent="0.25">
      <c r="B40" s="74"/>
      <c r="H40" s="74"/>
    </row>
    <row r="41" spans="1:10" x14ac:dyDescent="0.25">
      <c r="B41" s="74"/>
      <c r="H41" s="74"/>
    </row>
    <row r="42" spans="1:10" x14ac:dyDescent="0.25">
      <c r="A42" s="62"/>
      <c r="B42" s="62"/>
      <c r="C42" s="62"/>
      <c r="D42" s="62"/>
      <c r="F42" s="62"/>
      <c r="G42" s="62"/>
      <c r="H42" s="62"/>
      <c r="I42" s="62"/>
      <c r="J42" s="62"/>
    </row>
    <row r="43" spans="1:10" x14ac:dyDescent="0.25">
      <c r="B43" s="74"/>
      <c r="H43" s="74"/>
    </row>
    <row r="44" spans="1:10" x14ac:dyDescent="0.25">
      <c r="B44" s="74"/>
      <c r="H44" s="74"/>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4" customWidth="1"/>
    <col min="2" max="2" width="16.109375" style="73"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6" t="s">
        <v>475</v>
      </c>
      <c r="B1" s="61"/>
      <c r="C1" s="61"/>
      <c r="D1" s="61"/>
      <c r="E1" s="61"/>
    </row>
    <row r="2" spans="1:8" s="62" customFormat="1" ht="18.899999999999999" customHeight="1" x14ac:dyDescent="0.3">
      <c r="A2" s="1" t="s">
        <v>456</v>
      </c>
      <c r="B2" s="63"/>
      <c r="C2" s="63"/>
      <c r="D2" s="63"/>
      <c r="E2" s="86"/>
    </row>
    <row r="3" spans="1:8" ht="46.8" x14ac:dyDescent="0.25">
      <c r="A3" s="76" t="s">
        <v>30</v>
      </c>
      <c r="B3" s="77" t="s">
        <v>430</v>
      </c>
      <c r="C3" s="77" t="s">
        <v>431</v>
      </c>
      <c r="D3" s="78" t="s">
        <v>432</v>
      </c>
      <c r="H3" s="74"/>
    </row>
    <row r="4" spans="1:8" ht="18.899999999999999" customHeight="1" x14ac:dyDescent="0.25">
      <c r="A4" s="79" t="s">
        <v>177</v>
      </c>
      <c r="B4" s="95">
        <v>6.6267842199999993</v>
      </c>
      <c r="C4" s="95">
        <v>6.5029099000000006</v>
      </c>
      <c r="D4" s="95">
        <v>6.0095187499999998</v>
      </c>
      <c r="F4" s="41"/>
      <c r="G4" s="42"/>
      <c r="H4" s="42"/>
    </row>
    <row r="5" spans="1:8" ht="18.899999999999999" customHeight="1" x14ac:dyDescent="0.25">
      <c r="A5" s="79" t="s">
        <v>33</v>
      </c>
      <c r="B5" s="95">
        <v>7.9246027299999993</v>
      </c>
      <c r="C5" s="95">
        <v>7.5633748599999997</v>
      </c>
      <c r="D5" s="95">
        <v>7.0376332400000008</v>
      </c>
      <c r="F5" s="59"/>
      <c r="G5" s="58"/>
      <c r="H5" s="58"/>
    </row>
    <row r="6" spans="1:8" ht="18.899999999999999" customHeight="1" x14ac:dyDescent="0.25">
      <c r="A6" s="79" t="s">
        <v>32</v>
      </c>
      <c r="B6" s="95">
        <v>8.5417540599999988</v>
      </c>
      <c r="C6" s="95">
        <v>7.9949694000000004</v>
      </c>
      <c r="D6" s="95">
        <v>7.56676473</v>
      </c>
      <c r="F6" s="59"/>
      <c r="G6" s="58"/>
      <c r="H6" s="58"/>
    </row>
    <row r="7" spans="1:8" ht="18.899999999999999" customHeight="1" x14ac:dyDescent="0.25">
      <c r="A7" s="79" t="s">
        <v>31</v>
      </c>
      <c r="B7" s="95">
        <v>9.2244778299999997</v>
      </c>
      <c r="C7" s="95">
        <v>8.5413129399999992</v>
      </c>
      <c r="D7" s="95">
        <v>8.4877336200000002</v>
      </c>
      <c r="F7" s="59"/>
      <c r="G7" s="58"/>
      <c r="H7" s="58"/>
    </row>
    <row r="8" spans="1:8" ht="18.899999999999999" customHeight="1" x14ac:dyDescent="0.25">
      <c r="A8" s="79" t="s">
        <v>176</v>
      </c>
      <c r="B8" s="95">
        <v>10.3033524</v>
      </c>
      <c r="C8" s="95">
        <v>9.6378582399999999</v>
      </c>
      <c r="D8" s="95">
        <v>8.5782456600000003</v>
      </c>
      <c r="F8" s="59"/>
      <c r="G8" s="58"/>
      <c r="H8" s="58"/>
    </row>
    <row r="9" spans="1:8" ht="18.899999999999999" customHeight="1" x14ac:dyDescent="0.25">
      <c r="A9" s="79" t="s">
        <v>175</v>
      </c>
      <c r="B9" s="95">
        <v>5.6269919799999997</v>
      </c>
      <c r="C9" s="95">
        <v>5.9484422800000001</v>
      </c>
      <c r="D9" s="95">
        <v>5.5482703199999994</v>
      </c>
      <c r="F9" s="51"/>
      <c r="G9" s="50"/>
    </row>
    <row r="10" spans="1:8" ht="18.899999999999999" customHeight="1" x14ac:dyDescent="0.25">
      <c r="A10" s="79" t="s">
        <v>36</v>
      </c>
      <c r="B10" s="95">
        <v>6.2225940700000004</v>
      </c>
      <c r="C10" s="95">
        <v>6.5720141300000003</v>
      </c>
      <c r="D10" s="95">
        <v>5.8875735899999997</v>
      </c>
      <c r="F10" s="59"/>
      <c r="G10" s="58"/>
      <c r="H10" s="58"/>
    </row>
    <row r="11" spans="1:8" ht="18.899999999999999" customHeight="1" x14ac:dyDescent="0.25">
      <c r="A11" s="79" t="s">
        <v>35</v>
      </c>
      <c r="B11" s="95">
        <v>6.0035120800000001</v>
      </c>
      <c r="C11" s="95">
        <v>7.1942561300000003</v>
      </c>
      <c r="D11" s="95">
        <v>6.6056265399999994</v>
      </c>
      <c r="F11" s="59"/>
      <c r="G11" s="58"/>
      <c r="H11" s="58"/>
    </row>
    <row r="12" spans="1:8" ht="18.899999999999999" customHeight="1" x14ac:dyDescent="0.25">
      <c r="A12" s="79" t="s">
        <v>34</v>
      </c>
      <c r="B12" s="95">
        <v>6.5506258799999992</v>
      </c>
      <c r="C12" s="95">
        <v>7.7073484799999994</v>
      </c>
      <c r="D12" s="95">
        <v>7.0170073200000003</v>
      </c>
      <c r="F12" s="59"/>
      <c r="G12" s="58"/>
      <c r="H12" s="58"/>
    </row>
    <row r="13" spans="1:8" ht="18.899999999999999" customHeight="1" x14ac:dyDescent="0.25">
      <c r="A13" s="79" t="s">
        <v>178</v>
      </c>
      <c r="B13" s="95">
        <v>7.8428031499999999</v>
      </c>
      <c r="C13" s="95">
        <v>9.3888407800000007</v>
      </c>
      <c r="D13" s="95">
        <v>9.3580023900000011</v>
      </c>
      <c r="F13" s="59"/>
      <c r="G13" s="58"/>
      <c r="H13" s="58"/>
    </row>
    <row r="14" spans="1:8" ht="18.899999999999999" customHeight="1" x14ac:dyDescent="0.25">
      <c r="A14" s="79" t="s">
        <v>154</v>
      </c>
      <c r="B14" s="95">
        <v>6.6584140999999999</v>
      </c>
      <c r="C14" s="95">
        <v>6.7802171699999993</v>
      </c>
      <c r="D14" s="95">
        <v>6.4380179499999999</v>
      </c>
      <c r="H14" s="74"/>
    </row>
    <row r="15" spans="1:8" ht="18.899999999999999" customHeight="1" x14ac:dyDescent="0.25">
      <c r="A15" s="72" t="s">
        <v>424</v>
      </c>
    </row>
    <row r="17" spans="1:8" ht="15.6" x14ac:dyDescent="0.3">
      <c r="A17" s="117" t="s">
        <v>472</v>
      </c>
      <c r="B17" s="74"/>
      <c r="H17" s="74"/>
    </row>
    <row r="18" spans="1:8" x14ac:dyDescent="0.25">
      <c r="B18" s="74"/>
      <c r="H18" s="74"/>
    </row>
    <row r="19" spans="1:8" x14ac:dyDescent="0.25">
      <c r="B19" s="74"/>
      <c r="H19" s="74"/>
    </row>
    <row r="20" spans="1:8" x14ac:dyDescent="0.25">
      <c r="B20" s="74"/>
      <c r="H20" s="74"/>
    </row>
    <row r="21" spans="1:8" x14ac:dyDescent="0.25">
      <c r="B21" s="74"/>
      <c r="H21" s="74"/>
    </row>
    <row r="22" spans="1:8" x14ac:dyDescent="0.25">
      <c r="B22" s="74"/>
      <c r="H22" s="74"/>
    </row>
    <row r="23" spans="1:8" x14ac:dyDescent="0.25">
      <c r="B23" s="74"/>
      <c r="H23" s="74"/>
    </row>
    <row r="24" spans="1:8" x14ac:dyDescent="0.25">
      <c r="B24" s="74"/>
      <c r="H24" s="74"/>
    </row>
    <row r="25" spans="1:8" x14ac:dyDescent="0.25">
      <c r="B25" s="74"/>
      <c r="H25" s="74"/>
    </row>
    <row r="26" spans="1:8" x14ac:dyDescent="0.25">
      <c r="B26" s="74"/>
      <c r="H26" s="74"/>
    </row>
    <row r="27" spans="1:8" x14ac:dyDescent="0.25">
      <c r="B27" s="74"/>
      <c r="H27" s="74"/>
    </row>
    <row r="28" spans="1:8" x14ac:dyDescent="0.25">
      <c r="B28" s="74"/>
      <c r="H28" s="74"/>
    </row>
    <row r="29" spans="1:8" x14ac:dyDescent="0.25">
      <c r="B29" s="74"/>
      <c r="H29" s="74"/>
    </row>
    <row r="30" spans="1:8" x14ac:dyDescent="0.25">
      <c r="B30" s="74"/>
      <c r="H30" s="74"/>
    </row>
    <row r="31" spans="1:8" x14ac:dyDescent="0.25">
      <c r="B31" s="74"/>
      <c r="H31" s="74"/>
    </row>
    <row r="32" spans="1:8" x14ac:dyDescent="0.25">
      <c r="B32" s="74"/>
      <c r="H32" s="74"/>
    </row>
    <row r="33" spans="1:10" x14ac:dyDescent="0.25">
      <c r="B33" s="74"/>
      <c r="H33" s="74"/>
    </row>
    <row r="34" spans="1:10" x14ac:dyDescent="0.25">
      <c r="B34" s="74"/>
      <c r="H34" s="74"/>
    </row>
    <row r="35" spans="1:10" x14ac:dyDescent="0.25">
      <c r="B35" s="74"/>
      <c r="H35" s="74"/>
    </row>
    <row r="36" spans="1:10" x14ac:dyDescent="0.25">
      <c r="A36" s="62"/>
      <c r="B36" s="62"/>
      <c r="C36" s="62"/>
      <c r="D36" s="62"/>
      <c r="F36" s="62"/>
      <c r="G36" s="62"/>
      <c r="H36" s="62"/>
      <c r="I36" s="62"/>
      <c r="J36" s="62"/>
    </row>
    <row r="37" spans="1:10" x14ac:dyDescent="0.25">
      <c r="B37" s="74"/>
      <c r="H37" s="74"/>
    </row>
    <row r="38" spans="1:10" x14ac:dyDescent="0.25">
      <c r="B38" s="74"/>
      <c r="H38"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8C6B1-9FE4-4C46-9061-25C1B89AC53B}">
  <sheetPr>
    <tabColor theme="3"/>
  </sheetPr>
  <dimension ref="A1:J37"/>
  <sheetViews>
    <sheetView showGridLines="0" workbookViewId="0"/>
  </sheetViews>
  <sheetFormatPr defaultColWidth="9.33203125" defaultRowHeight="15" x14ac:dyDescent="0.25"/>
  <cols>
    <col min="1" max="1" width="41.5546875" style="74" customWidth="1"/>
    <col min="2" max="2" width="16.109375" style="73" customWidth="1"/>
    <col min="3" max="7" width="16.109375" style="74" customWidth="1"/>
    <col min="8" max="8" width="16.109375" style="73" customWidth="1"/>
    <col min="9" max="10" width="16.109375" style="74" customWidth="1"/>
    <col min="11" max="12" width="10.5546875" style="74" customWidth="1"/>
    <col min="13" max="16384" width="9.33203125" style="74"/>
  </cols>
  <sheetData>
    <row r="1" spans="1:8" s="62" customFormat="1" ht="18.899999999999999" customHeight="1" x14ac:dyDescent="0.3">
      <c r="A1" s="116" t="s">
        <v>476</v>
      </c>
      <c r="B1" s="87"/>
      <c r="C1" s="88"/>
      <c r="D1" s="88"/>
    </row>
    <row r="2" spans="1:8" s="62" customFormat="1" ht="18.899999999999999" customHeight="1" x14ac:dyDescent="0.3">
      <c r="A2" s="76" t="s">
        <v>290</v>
      </c>
      <c r="B2" s="78" t="s">
        <v>289</v>
      </c>
      <c r="C2" s="89"/>
      <c r="D2" s="88"/>
      <c r="E2" s="89"/>
    </row>
    <row r="3" spans="1:8" ht="18.899999999999999" customHeight="1" x14ac:dyDescent="0.25">
      <c r="A3" s="79" t="s">
        <v>279</v>
      </c>
      <c r="B3" s="90">
        <v>4.6875569999999997E-15</v>
      </c>
      <c r="H3" s="74"/>
    </row>
    <row r="4" spans="1:8" ht="18.899999999999999" customHeight="1" x14ac:dyDescent="0.25">
      <c r="A4" s="79" t="s">
        <v>280</v>
      </c>
      <c r="B4" s="90">
        <v>3.641788E-11</v>
      </c>
      <c r="H4" s="74"/>
    </row>
    <row r="5" spans="1:8" ht="18.899999999999999" customHeight="1" x14ac:dyDescent="0.25">
      <c r="A5" s="79" t="s">
        <v>281</v>
      </c>
      <c r="B5" s="90">
        <v>1.4292754E-9</v>
      </c>
      <c r="H5" s="74"/>
    </row>
    <row r="6" spans="1:8" ht="18.899999999999999" customHeight="1" x14ac:dyDescent="0.25">
      <c r="A6" s="79" t="s">
        <v>285</v>
      </c>
      <c r="B6" s="90">
        <v>0.50793096910000002</v>
      </c>
      <c r="H6" s="74"/>
    </row>
    <row r="7" spans="1:8" ht="18.899999999999999" customHeight="1" x14ac:dyDescent="0.25">
      <c r="A7" s="79" t="s">
        <v>286</v>
      </c>
      <c r="B7" s="90">
        <v>0.96303186389999995</v>
      </c>
      <c r="H7" s="74"/>
    </row>
    <row r="8" spans="1:8" ht="18.899999999999999" customHeight="1" x14ac:dyDescent="0.25">
      <c r="A8" s="79" t="s">
        <v>282</v>
      </c>
      <c r="B8" s="90">
        <v>1.0942119E-7</v>
      </c>
      <c r="H8" s="74"/>
    </row>
    <row r="9" spans="1:8" ht="18.899999999999999" customHeight="1" x14ac:dyDescent="0.25">
      <c r="A9" s="79" t="s">
        <v>283</v>
      </c>
      <c r="B9" s="90">
        <v>1.7304010000000001E-17</v>
      </c>
      <c r="H9" s="74"/>
    </row>
    <row r="10" spans="1:8" ht="18.899999999999999" customHeight="1" x14ac:dyDescent="0.25">
      <c r="A10" s="79" t="s">
        <v>284</v>
      </c>
      <c r="B10" s="90">
        <v>6.3908290000000002E-19</v>
      </c>
      <c r="H10" s="74"/>
    </row>
    <row r="11" spans="1:8" ht="18.899999999999999" customHeight="1" x14ac:dyDescent="0.25">
      <c r="A11" s="79" t="s">
        <v>287</v>
      </c>
      <c r="B11" s="90">
        <v>5.3104927400000002E-2</v>
      </c>
      <c r="H11" s="74"/>
    </row>
    <row r="12" spans="1:8" ht="18.899999999999999" customHeight="1" x14ac:dyDescent="0.25">
      <c r="A12" s="79" t="s">
        <v>288</v>
      </c>
      <c r="B12" s="90">
        <v>0.4245062879</v>
      </c>
      <c r="H12" s="74"/>
    </row>
    <row r="13" spans="1:8" ht="18.899999999999999" customHeight="1" x14ac:dyDescent="0.25">
      <c r="A13" s="72" t="s">
        <v>473</v>
      </c>
      <c r="B13" s="74"/>
    </row>
    <row r="15" spans="1:8" ht="15.6" x14ac:dyDescent="0.3">
      <c r="A15" s="117" t="s">
        <v>472</v>
      </c>
    </row>
    <row r="16" spans="1:8" x14ac:dyDescent="0.25">
      <c r="B16" s="74"/>
      <c r="H16" s="74"/>
    </row>
    <row r="17" s="74" customFormat="1" x14ac:dyDescent="0.25"/>
    <row r="18" s="74" customFormat="1" x14ac:dyDescent="0.25"/>
    <row r="19" s="74" customFormat="1" x14ac:dyDescent="0.25"/>
    <row r="20" s="74" customFormat="1" x14ac:dyDescent="0.25"/>
    <row r="21" s="74" customFormat="1" x14ac:dyDescent="0.25"/>
    <row r="22" s="74" customFormat="1" x14ac:dyDescent="0.25"/>
    <row r="23" s="74" customFormat="1" x14ac:dyDescent="0.25"/>
    <row r="24" s="74" customFormat="1" x14ac:dyDescent="0.25"/>
    <row r="25" s="74" customFormat="1" x14ac:dyDescent="0.25"/>
    <row r="26" s="74" customFormat="1" x14ac:dyDescent="0.25"/>
    <row r="27" s="74" customFormat="1" x14ac:dyDescent="0.25"/>
    <row r="28" s="74" customFormat="1" x14ac:dyDescent="0.25"/>
    <row r="29" s="74" customFormat="1" x14ac:dyDescent="0.25"/>
    <row r="30" s="74" customFormat="1" x14ac:dyDescent="0.25"/>
    <row r="31" s="74" customFormat="1" x14ac:dyDescent="0.25"/>
    <row r="32" s="74" customFormat="1" x14ac:dyDescent="0.25"/>
    <row r="33" spans="1:10" x14ac:dyDescent="0.25">
      <c r="B33" s="74"/>
      <c r="H33" s="74"/>
    </row>
    <row r="34" spans="1:10" x14ac:dyDescent="0.25">
      <c r="B34" s="74"/>
      <c r="H34" s="74"/>
    </row>
    <row r="35" spans="1:10" x14ac:dyDescent="0.25">
      <c r="A35" s="62"/>
      <c r="B35" s="62"/>
      <c r="C35" s="62"/>
      <c r="D35" s="62"/>
      <c r="F35" s="62"/>
      <c r="G35" s="62"/>
      <c r="H35" s="62"/>
      <c r="I35" s="62"/>
      <c r="J35" s="62"/>
    </row>
    <row r="36" spans="1:10" x14ac:dyDescent="0.25">
      <c r="B36" s="74"/>
      <c r="H36" s="74"/>
    </row>
    <row r="37" spans="1:10" x14ac:dyDescent="0.25">
      <c r="B37" s="74"/>
      <c r="H37" s="74"/>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RHA-Chapter7-Hosp-Readm-Rates</dc:title>
  <dc:creator>rodm</dc:creator>
  <cp:lastModifiedBy>Lindsey Dahl</cp:lastModifiedBy>
  <cp:lastPrinted>2024-06-05T19:11:10Z</cp:lastPrinted>
  <dcterms:created xsi:type="dcterms:W3CDTF">2012-06-19T01:21:24Z</dcterms:created>
  <dcterms:modified xsi:type="dcterms:W3CDTF">2025-12-04T20:05:39Z</dcterms:modified>
</cp:coreProperties>
</file>